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AcestRegistruDeLucru" defaultThemeVersion="124226"/>
  <mc:AlternateContent xmlns:mc="http://schemas.openxmlformats.org/markup-compatibility/2006">
    <mc:Choice Requires="x15">
      <x15ac:absPath xmlns:x15ac="http://schemas.microsoft.com/office/spreadsheetml/2010/11/ac" url="\\por.adrcentru\adr_data\Departamente\POR 2021-2027\Ghiduri\MACHETE\"/>
    </mc:Choice>
  </mc:AlternateContent>
  <xr:revisionPtr revIDLastSave="0" documentId="13_ncr:1_{4758C9C5-D767-4B3E-935C-E266BBA9ED5A}" xr6:coauthVersionLast="47" xr6:coauthVersionMax="47" xr10:uidLastSave="{00000000-0000-0000-0000-000000000000}"/>
  <bookViews>
    <workbookView xWindow="-108" yWindow="-108" windowWidth="23256" windowHeight="12576" tabRatio="913" firstSheet="1" activeTab="3" xr2:uid="{00000000-000D-0000-FFFF-FFFF00000000}"/>
  </bookViews>
  <sheets>
    <sheet name="LIST" sheetId="30" state="hidden" r:id="rId1"/>
    <sheet name="0-Instructiuni" sheetId="31" r:id="rId2"/>
    <sheet name="01-Bilant " sheetId="32" r:id="rId3"/>
    <sheet name="02-CPP" sheetId="33" r:id="rId4"/>
    <sheet name="03-Intreprindere in dificultate" sheetId="34" r:id="rId5"/>
    <sheet name="04- Buget Cerere" sheetId="45" r:id="rId6"/>
    <sheet name="05-Buget-Categorii si cheltuiel" sheetId="37" r:id="rId7"/>
    <sheet name="06- Proiectii fin intreprindere" sheetId="47" r:id="rId8"/>
    <sheet name="07- Export SMIS" sheetId="48" r:id="rId9"/>
    <sheet name="08- Buget Sintetic" sheetId="49" r:id="rId10"/>
    <sheet name="09-Indicatori " sheetId="43" r:id="rId11"/>
    <sheet name="Foaie3" sheetId="46" state="hidden" r:id="rId12"/>
  </sheets>
  <externalReferences>
    <externalReference r:id="rId13"/>
    <externalReference r:id="rId14"/>
  </externalReferences>
  <definedNames>
    <definedName name="eur">'[1]1-Inputuri'!$E$27</definedName>
    <definedName name="FDR">'[2]1-Inputuri'!$E$26</definedName>
    <definedName name="TVA">#REF!</definedName>
    <definedName name="_xlnm.Print_Area" localSheetId="2">'01-Bilant '!$A$1:$D$78</definedName>
    <definedName name="_xlnm.Print_Area" localSheetId="4">'03-Intreprindere in dificultate'!$A$1:$F$40</definedName>
    <definedName name="_xlnm.Print_Area" localSheetId="5">'04- Buget Cerere'!$A$1:$S$41</definedName>
    <definedName name="_xlnm.Print_Area" localSheetId="9">'08- Buget Sintetic'!$A$1:$L$54</definedName>
    <definedName name="_xlnm.Print_Area" localSheetId="10">'09-Indicatori '!$C$2:$M$21</definedName>
    <definedName name="_xlnm.Print_Area" localSheetId="1">'0-Instructiuni'!$B$1:$N$35</definedName>
  </definedNames>
  <calcPr calcId="191029"/>
</workbook>
</file>

<file path=xl/calcChain.xml><?xml version="1.0" encoding="utf-8"?>
<calcChain xmlns="http://schemas.openxmlformats.org/spreadsheetml/2006/main">
  <c r="J29" i="45" l="1"/>
  <c r="C83" i="47" l="1"/>
  <c r="C82" i="47" s="1"/>
  <c r="C33" i="47"/>
  <c r="B24" i="49"/>
  <c r="C24" i="49"/>
  <c r="E24" i="49"/>
  <c r="F24" i="49"/>
  <c r="G24" i="49"/>
  <c r="I24" i="49"/>
  <c r="H24" i="49" s="1"/>
  <c r="J24" i="49"/>
  <c r="K24" i="49"/>
  <c r="B25" i="49"/>
  <c r="C25" i="49"/>
  <c r="E25" i="49"/>
  <c r="F25" i="49"/>
  <c r="G25" i="49"/>
  <c r="I25" i="49"/>
  <c r="J25" i="49"/>
  <c r="K25" i="49"/>
  <c r="B26" i="49"/>
  <c r="C26" i="49"/>
  <c r="E26" i="49"/>
  <c r="F26" i="49"/>
  <c r="G26" i="49"/>
  <c r="I26" i="49"/>
  <c r="J26" i="49"/>
  <c r="K26" i="49"/>
  <c r="B27" i="49"/>
  <c r="C27" i="49"/>
  <c r="E27" i="49"/>
  <c r="F27" i="49"/>
  <c r="G27" i="49"/>
  <c r="I27" i="49"/>
  <c r="J27" i="49"/>
  <c r="K27" i="49"/>
  <c r="B28" i="49"/>
  <c r="C28" i="49"/>
  <c r="E28" i="49"/>
  <c r="F28" i="49"/>
  <c r="G28" i="49"/>
  <c r="I28" i="49"/>
  <c r="J28" i="49"/>
  <c r="K28" i="49"/>
  <c r="B29" i="49"/>
  <c r="C29" i="49"/>
  <c r="E29" i="49"/>
  <c r="F29" i="49"/>
  <c r="G29" i="49"/>
  <c r="I29" i="49"/>
  <c r="J29" i="49"/>
  <c r="K29" i="49"/>
  <c r="B30" i="49"/>
  <c r="C30" i="49"/>
  <c r="E30" i="49"/>
  <c r="F30" i="49"/>
  <c r="G30" i="49"/>
  <c r="I30" i="49"/>
  <c r="J30" i="49"/>
  <c r="K30" i="49"/>
  <c r="B31" i="49"/>
  <c r="C31" i="49"/>
  <c r="E31" i="49"/>
  <c r="F31" i="49"/>
  <c r="G31" i="49"/>
  <c r="I31" i="49"/>
  <c r="H31" i="49" s="1"/>
  <c r="J31" i="49"/>
  <c r="K31" i="49"/>
  <c r="B32" i="49"/>
  <c r="C32" i="49"/>
  <c r="E32" i="49"/>
  <c r="F32" i="49"/>
  <c r="G32" i="49"/>
  <c r="I32" i="49"/>
  <c r="H32" i="49" s="1"/>
  <c r="J32" i="49"/>
  <c r="K32" i="49"/>
  <c r="B33" i="49"/>
  <c r="C33" i="49"/>
  <c r="E33" i="49"/>
  <c r="F33" i="49"/>
  <c r="G33" i="49"/>
  <c r="I33" i="49"/>
  <c r="J33" i="49"/>
  <c r="K33" i="49"/>
  <c r="B34" i="49"/>
  <c r="C34" i="49"/>
  <c r="E34" i="49"/>
  <c r="F34" i="49"/>
  <c r="G34" i="49"/>
  <c r="I34" i="49"/>
  <c r="J34" i="49"/>
  <c r="K34" i="49"/>
  <c r="B35" i="49"/>
  <c r="C35" i="49"/>
  <c r="E35" i="49"/>
  <c r="F35" i="49"/>
  <c r="G35" i="49"/>
  <c r="I35" i="49"/>
  <c r="H35" i="49" s="1"/>
  <c r="J35" i="49"/>
  <c r="K35" i="49"/>
  <c r="B36" i="49"/>
  <c r="C36" i="49"/>
  <c r="E36" i="49"/>
  <c r="F36" i="49"/>
  <c r="G36" i="49"/>
  <c r="I36" i="49"/>
  <c r="H36" i="49" s="1"/>
  <c r="J36" i="49"/>
  <c r="K36" i="49"/>
  <c r="B37" i="49"/>
  <c r="C37" i="49"/>
  <c r="E37" i="49"/>
  <c r="F37" i="49"/>
  <c r="G37" i="49"/>
  <c r="I37" i="49"/>
  <c r="H37" i="49" s="1"/>
  <c r="J37" i="49"/>
  <c r="K37" i="49"/>
  <c r="B38" i="49"/>
  <c r="C38" i="49"/>
  <c r="E38" i="49"/>
  <c r="F38" i="49"/>
  <c r="G38" i="49"/>
  <c r="I38" i="49"/>
  <c r="H38" i="49" s="1"/>
  <c r="J38" i="49"/>
  <c r="K38" i="49"/>
  <c r="B39" i="49"/>
  <c r="C39" i="49"/>
  <c r="E39" i="49"/>
  <c r="F39" i="49"/>
  <c r="G39" i="49"/>
  <c r="I39" i="49"/>
  <c r="J39" i="49"/>
  <c r="K39" i="49"/>
  <c r="B40" i="49"/>
  <c r="C40" i="49"/>
  <c r="E40" i="49"/>
  <c r="F40" i="49"/>
  <c r="G40" i="49"/>
  <c r="I40" i="49"/>
  <c r="J40" i="49"/>
  <c r="K40" i="49"/>
  <c r="B41" i="49"/>
  <c r="C41" i="49"/>
  <c r="E41" i="49"/>
  <c r="F41" i="49"/>
  <c r="G41" i="49"/>
  <c r="I41" i="49"/>
  <c r="H41" i="49" s="1"/>
  <c r="J41" i="49"/>
  <c r="K41" i="49"/>
  <c r="B42" i="49"/>
  <c r="C42" i="49"/>
  <c r="E42" i="49"/>
  <c r="F42" i="49"/>
  <c r="G42" i="49"/>
  <c r="I42" i="49"/>
  <c r="H42" i="49" s="1"/>
  <c r="J42" i="49"/>
  <c r="K42" i="49"/>
  <c r="B43" i="49"/>
  <c r="C43" i="49"/>
  <c r="E43" i="49"/>
  <c r="F43" i="49"/>
  <c r="G43" i="49"/>
  <c r="I43" i="49"/>
  <c r="J43" i="49"/>
  <c r="K43" i="49"/>
  <c r="B44" i="49"/>
  <c r="C44" i="49"/>
  <c r="E44" i="49"/>
  <c r="F44" i="49"/>
  <c r="G44" i="49"/>
  <c r="I44" i="49"/>
  <c r="J44" i="49"/>
  <c r="K44" i="49"/>
  <c r="B45" i="49"/>
  <c r="C45" i="49"/>
  <c r="E45" i="49"/>
  <c r="F45" i="49"/>
  <c r="G45" i="49"/>
  <c r="I45" i="49"/>
  <c r="J45" i="49"/>
  <c r="K45" i="49"/>
  <c r="B46" i="49"/>
  <c r="C46" i="49"/>
  <c r="E46" i="49"/>
  <c r="F46" i="49"/>
  <c r="G46" i="49"/>
  <c r="I46" i="49"/>
  <c r="J46" i="49"/>
  <c r="K46" i="49"/>
  <c r="B47" i="49"/>
  <c r="C47" i="49"/>
  <c r="E47" i="49"/>
  <c r="F47" i="49"/>
  <c r="G47" i="49"/>
  <c r="I47" i="49"/>
  <c r="H47" i="49" s="1"/>
  <c r="J47" i="49"/>
  <c r="K47" i="49"/>
  <c r="B48" i="49"/>
  <c r="C48" i="49"/>
  <c r="E48" i="49"/>
  <c r="F48" i="49"/>
  <c r="G48" i="49"/>
  <c r="I48" i="49"/>
  <c r="H48" i="49" s="1"/>
  <c r="J48" i="49"/>
  <c r="K48" i="49"/>
  <c r="B49" i="49"/>
  <c r="C49" i="49"/>
  <c r="E49" i="49"/>
  <c r="F49" i="49"/>
  <c r="G49" i="49"/>
  <c r="H49" i="49"/>
  <c r="I49" i="49"/>
  <c r="J49" i="49"/>
  <c r="K49" i="49"/>
  <c r="B50" i="49"/>
  <c r="C50" i="49"/>
  <c r="E50" i="49"/>
  <c r="F50" i="49"/>
  <c r="G50" i="49"/>
  <c r="I50" i="49"/>
  <c r="J50" i="49"/>
  <c r="K50" i="49"/>
  <c r="B51" i="49"/>
  <c r="C51" i="49"/>
  <c r="E51" i="49"/>
  <c r="F51" i="49"/>
  <c r="G51" i="49"/>
  <c r="I51" i="49"/>
  <c r="H51" i="49" s="1"/>
  <c r="J51" i="49"/>
  <c r="K51" i="49"/>
  <c r="B52" i="49"/>
  <c r="C52" i="49"/>
  <c r="E52" i="49"/>
  <c r="F52" i="49"/>
  <c r="G52" i="49"/>
  <c r="I52" i="49"/>
  <c r="J52" i="49"/>
  <c r="K52" i="49"/>
  <c r="B14" i="49"/>
  <c r="C14" i="49"/>
  <c r="E14" i="49"/>
  <c r="F14" i="49"/>
  <c r="G14" i="49"/>
  <c r="I14" i="49"/>
  <c r="J14" i="49"/>
  <c r="K14" i="49"/>
  <c r="B15" i="49"/>
  <c r="C15" i="49"/>
  <c r="E15" i="49"/>
  <c r="F15" i="49"/>
  <c r="G15" i="49"/>
  <c r="I15" i="49"/>
  <c r="J15" i="49"/>
  <c r="K15" i="49"/>
  <c r="B16" i="49"/>
  <c r="C16" i="49"/>
  <c r="E16" i="49"/>
  <c r="F16" i="49"/>
  <c r="G16" i="49"/>
  <c r="I16" i="49"/>
  <c r="J16" i="49"/>
  <c r="K16" i="49"/>
  <c r="B17" i="49"/>
  <c r="C17" i="49"/>
  <c r="E17" i="49"/>
  <c r="F17" i="49"/>
  <c r="G17" i="49"/>
  <c r="I17" i="49"/>
  <c r="J17" i="49"/>
  <c r="K17" i="49"/>
  <c r="B18" i="49"/>
  <c r="C18" i="49"/>
  <c r="E18" i="49"/>
  <c r="F18" i="49"/>
  <c r="G18" i="49"/>
  <c r="I18" i="49"/>
  <c r="J18" i="49"/>
  <c r="K18" i="49"/>
  <c r="B19" i="49"/>
  <c r="C19" i="49"/>
  <c r="E19" i="49"/>
  <c r="F19" i="49"/>
  <c r="G19" i="49"/>
  <c r="I19" i="49"/>
  <c r="J19" i="49"/>
  <c r="K19" i="49"/>
  <c r="B20" i="49"/>
  <c r="C20" i="49"/>
  <c r="E20" i="49"/>
  <c r="F20" i="49"/>
  <c r="G20" i="49"/>
  <c r="I20" i="49"/>
  <c r="J20" i="49"/>
  <c r="K20" i="49"/>
  <c r="B21" i="49"/>
  <c r="C21" i="49"/>
  <c r="E21" i="49"/>
  <c r="F21" i="49"/>
  <c r="G21" i="49"/>
  <c r="I21" i="49"/>
  <c r="J21" i="49"/>
  <c r="K21" i="49"/>
  <c r="B22" i="49"/>
  <c r="C22" i="49"/>
  <c r="E22" i="49"/>
  <c r="F22" i="49"/>
  <c r="G22" i="49"/>
  <c r="I22" i="49"/>
  <c r="J22" i="49"/>
  <c r="K22" i="49"/>
  <c r="B23" i="49"/>
  <c r="C23" i="49"/>
  <c r="E23" i="49"/>
  <c r="F23" i="49"/>
  <c r="G23" i="49"/>
  <c r="I23" i="49"/>
  <c r="J23" i="49"/>
  <c r="K23" i="49"/>
  <c r="B13" i="49"/>
  <c r="M43" i="49"/>
  <c r="M44" i="49"/>
  <c r="M45" i="49"/>
  <c r="M46" i="49"/>
  <c r="M47" i="49"/>
  <c r="M48" i="49"/>
  <c r="M49" i="49"/>
  <c r="M50" i="49"/>
  <c r="M51" i="49"/>
  <c r="M52" i="49"/>
  <c r="M21" i="49"/>
  <c r="M22" i="49"/>
  <c r="M23" i="49"/>
  <c r="M24" i="49"/>
  <c r="M25" i="49"/>
  <c r="M26" i="49"/>
  <c r="M27" i="49"/>
  <c r="M28" i="49"/>
  <c r="M29" i="49"/>
  <c r="M30" i="49"/>
  <c r="M31" i="49"/>
  <c r="M32" i="49"/>
  <c r="M33" i="49"/>
  <c r="M34" i="49"/>
  <c r="M35" i="49"/>
  <c r="M36" i="49"/>
  <c r="M37" i="49"/>
  <c r="M38" i="49"/>
  <c r="M39" i="49"/>
  <c r="M40" i="49"/>
  <c r="M41" i="49"/>
  <c r="M42" i="49"/>
  <c r="M16" i="49"/>
  <c r="M17" i="49"/>
  <c r="M18" i="49"/>
  <c r="M19" i="49"/>
  <c r="M20" i="49"/>
  <c r="M14" i="49"/>
  <c r="M15" i="49"/>
  <c r="M13" i="49"/>
  <c r="K13" i="49"/>
  <c r="J13" i="49"/>
  <c r="I13" i="49"/>
  <c r="G13" i="49"/>
  <c r="F13" i="49"/>
  <c r="E13" i="49"/>
  <c r="C13" i="49"/>
  <c r="D33" i="47"/>
  <c r="E33" i="47"/>
  <c r="F33" i="47"/>
  <c r="G33" i="47"/>
  <c r="H25" i="49" l="1"/>
  <c r="H23" i="49"/>
  <c r="H20" i="49"/>
  <c r="H28" i="49"/>
  <c r="H27" i="49"/>
  <c r="D24" i="49"/>
  <c r="L24" i="49" s="1"/>
  <c r="D25" i="49"/>
  <c r="L25" i="49" s="1"/>
  <c r="D17" i="49"/>
  <c r="L17" i="49" s="1"/>
  <c r="D42" i="49"/>
  <c r="L42" i="49" s="1"/>
  <c r="D40" i="49"/>
  <c r="D39" i="49"/>
  <c r="L39" i="49" s="1"/>
  <c r="D37" i="49"/>
  <c r="L37" i="49" s="1"/>
  <c r="D41" i="49"/>
  <c r="L41" i="49" s="1"/>
  <c r="H19" i="49"/>
  <c r="H18" i="49"/>
  <c r="H17" i="49"/>
  <c r="H16" i="49"/>
  <c r="H43" i="49"/>
  <c r="D16" i="49"/>
  <c r="D20" i="49"/>
  <c r="L20" i="49" s="1"/>
  <c r="H15" i="49"/>
  <c r="D29" i="49"/>
  <c r="L29" i="49" s="1"/>
  <c r="D23" i="49"/>
  <c r="L23" i="49" s="1"/>
  <c r="D22" i="49"/>
  <c r="L22" i="49" s="1"/>
  <c r="D21" i="49"/>
  <c r="L21" i="49" s="1"/>
  <c r="H46" i="49"/>
  <c r="H44" i="49"/>
  <c r="H39" i="49"/>
  <c r="H34" i="49"/>
  <c r="H33" i="49"/>
  <c r="D15" i="49"/>
  <c r="L15" i="49" s="1"/>
  <c r="D14" i="49"/>
  <c r="L14" i="49" s="1"/>
  <c r="D52" i="49"/>
  <c r="L52" i="49" s="1"/>
  <c r="D50" i="49"/>
  <c r="L50" i="49" s="1"/>
  <c r="L16" i="49"/>
  <c r="D35" i="49"/>
  <c r="L35" i="49" s="1"/>
  <c r="H21" i="49"/>
  <c r="D47" i="49"/>
  <c r="L47" i="49" s="1"/>
  <c r="D45" i="49"/>
  <c r="L45" i="49" s="1"/>
  <c r="D31" i="49"/>
  <c r="L31" i="49" s="1"/>
  <c r="D19" i="49"/>
  <c r="L19" i="49" s="1"/>
  <c r="D49" i="49"/>
  <c r="L49" i="49" s="1"/>
  <c r="D48" i="49"/>
  <c r="L48" i="49" s="1"/>
  <c r="H45" i="49"/>
  <c r="D38" i="49"/>
  <c r="L38" i="49" s="1"/>
  <c r="D28" i="49"/>
  <c r="L28" i="49" s="1"/>
  <c r="D18" i="49"/>
  <c r="L18" i="49" s="1"/>
  <c r="D46" i="49"/>
  <c r="L46" i="49" s="1"/>
  <c r="D27" i="49"/>
  <c r="L27" i="49" s="1"/>
  <c r="D26" i="49"/>
  <c r="L26" i="49" s="1"/>
  <c r="D36" i="49"/>
  <c r="L36" i="49" s="1"/>
  <c r="H22" i="49"/>
  <c r="H14" i="49"/>
  <c r="H52" i="49"/>
  <c r="D43" i="49"/>
  <c r="L43" i="49" s="1"/>
  <c r="H40" i="49"/>
  <c r="D34" i="49"/>
  <c r="L34" i="49" s="1"/>
  <c r="H30" i="49"/>
  <c r="H50" i="49"/>
  <c r="D44" i="49"/>
  <c r="L44" i="49" s="1"/>
  <c r="D33" i="49"/>
  <c r="L33" i="49" s="1"/>
  <c r="D32" i="49"/>
  <c r="L32" i="49" s="1"/>
  <c r="H29" i="49"/>
  <c r="D51" i="49"/>
  <c r="L51" i="49" s="1"/>
  <c r="D30" i="49"/>
  <c r="L30" i="49" s="1"/>
  <c r="H26" i="49"/>
  <c r="L40" i="49"/>
  <c r="J53" i="49"/>
  <c r="G53" i="49"/>
  <c r="G54" i="49" s="1"/>
  <c r="K53" i="49"/>
  <c r="E53" i="49"/>
  <c r="F53" i="49"/>
  <c r="F54" i="49" s="1"/>
  <c r="H13" i="49"/>
  <c r="D13" i="49"/>
  <c r="I53" i="49"/>
  <c r="C65" i="47"/>
  <c r="C68" i="47"/>
  <c r="C71" i="47"/>
  <c r="C74" i="47"/>
  <c r="C79" i="47"/>
  <c r="C57" i="47"/>
  <c r="C121" i="47" s="1"/>
  <c r="C39" i="47"/>
  <c r="C42" i="47"/>
  <c r="C45" i="47"/>
  <c r="C48" i="47"/>
  <c r="C51" i="47"/>
  <c r="C54" i="47"/>
  <c r="C96" i="47"/>
  <c r="C27" i="47"/>
  <c r="C34" i="47" s="1"/>
  <c r="C9" i="47"/>
  <c r="C14" i="47" s="1"/>
  <c r="C16" i="47"/>
  <c r="C22" i="47" s="1"/>
  <c r="D27" i="47"/>
  <c r="D34" i="47" s="1"/>
  <c r="D9" i="47"/>
  <c r="D14" i="47" s="1"/>
  <c r="D16" i="47"/>
  <c r="D22" i="47" s="1"/>
  <c r="D57" i="47"/>
  <c r="D121" i="47" s="1"/>
  <c r="D39" i="47"/>
  <c r="D42" i="47"/>
  <c r="D45" i="47"/>
  <c r="D48" i="47"/>
  <c r="D51" i="47"/>
  <c r="D54" i="47"/>
  <c r="D65" i="47"/>
  <c r="D68" i="47"/>
  <c r="D71" i="47"/>
  <c r="D74" i="47"/>
  <c r="D79" i="47"/>
  <c r="D83" i="47"/>
  <c r="D82" i="47" s="1"/>
  <c r="D96" i="47"/>
  <c r="E27" i="47"/>
  <c r="E34" i="47" s="1"/>
  <c r="E9" i="47"/>
  <c r="E14" i="47" s="1"/>
  <c r="E16" i="47"/>
  <c r="E22" i="47" s="1"/>
  <c r="E57" i="47"/>
  <c r="E121" i="47" s="1"/>
  <c r="E39" i="47"/>
  <c r="E42" i="47"/>
  <c r="E45" i="47"/>
  <c r="E48" i="47"/>
  <c r="E51" i="47"/>
  <c r="E54" i="47"/>
  <c r="E65" i="47"/>
  <c r="E68" i="47"/>
  <c r="E71" i="47"/>
  <c r="E74" i="47"/>
  <c r="E79" i="47"/>
  <c r="E83" i="47"/>
  <c r="E82" i="47" s="1"/>
  <c r="E96" i="47"/>
  <c r="F27" i="47"/>
  <c r="F34" i="47" s="1"/>
  <c r="F9" i="47"/>
  <c r="F14" i="47" s="1"/>
  <c r="F16" i="47"/>
  <c r="F22" i="47" s="1"/>
  <c r="F57" i="47"/>
  <c r="F121" i="47" s="1"/>
  <c r="F39" i="47"/>
  <c r="F42" i="47"/>
  <c r="F45" i="47"/>
  <c r="F48" i="47"/>
  <c r="F51" i="47"/>
  <c r="F54" i="47"/>
  <c r="F65" i="47"/>
  <c r="F68" i="47"/>
  <c r="F71" i="47"/>
  <c r="F74" i="47"/>
  <c r="F79" i="47"/>
  <c r="F83" i="47"/>
  <c r="F82" i="47" s="1"/>
  <c r="F96" i="47"/>
  <c r="G27" i="47"/>
  <c r="G34" i="47" s="1"/>
  <c r="G9" i="47"/>
  <c r="G14" i="47" s="1"/>
  <c r="G16" i="47"/>
  <c r="G22" i="47" s="1"/>
  <c r="G57" i="47"/>
  <c r="G121" i="47" s="1"/>
  <c r="G39" i="47"/>
  <c r="G42" i="47"/>
  <c r="G45" i="47"/>
  <c r="G48" i="47"/>
  <c r="G51" i="47"/>
  <c r="G54" i="47"/>
  <c r="G65" i="47"/>
  <c r="G68" i="47"/>
  <c r="G71" i="47"/>
  <c r="G74" i="47"/>
  <c r="G79" i="47"/>
  <c r="G83" i="47"/>
  <c r="G82" i="47" s="1"/>
  <c r="G96" i="47"/>
  <c r="G11" i="45"/>
  <c r="G6" i="37" s="1"/>
  <c r="G21" i="45"/>
  <c r="G7" i="37" s="1"/>
  <c r="G9" i="37"/>
  <c r="G25" i="45"/>
  <c r="G10" i="37"/>
  <c r="G11" i="37"/>
  <c r="G12" i="37"/>
  <c r="G14" i="45"/>
  <c r="G31" i="45"/>
  <c r="H7" i="45"/>
  <c r="H8" i="45"/>
  <c r="H9" i="45"/>
  <c r="H10" i="45"/>
  <c r="H16" i="45"/>
  <c r="H17" i="45"/>
  <c r="H18" i="45"/>
  <c r="H19" i="45"/>
  <c r="H20" i="45"/>
  <c r="H23" i="45"/>
  <c r="H24" i="45"/>
  <c r="F14" i="45"/>
  <c r="H30" i="45"/>
  <c r="H9" i="37" s="1"/>
  <c r="H28" i="45"/>
  <c r="H29" i="45"/>
  <c r="H11" i="37" s="1"/>
  <c r="E7" i="45"/>
  <c r="E8" i="45"/>
  <c r="E9" i="45"/>
  <c r="E10" i="45"/>
  <c r="E16" i="45"/>
  <c r="E17" i="45"/>
  <c r="E18" i="45"/>
  <c r="E19" i="45"/>
  <c r="E20" i="45"/>
  <c r="E23" i="45"/>
  <c r="I23" i="45" s="1"/>
  <c r="E24" i="45"/>
  <c r="C14" i="45"/>
  <c r="D14" i="45"/>
  <c r="E30" i="45"/>
  <c r="E28" i="45"/>
  <c r="E29" i="45"/>
  <c r="E11" i="37" s="1"/>
  <c r="G127" i="47"/>
  <c r="F127" i="47"/>
  <c r="E127" i="47"/>
  <c r="D127" i="47"/>
  <c r="C127" i="47"/>
  <c r="G126" i="47"/>
  <c r="F126" i="47"/>
  <c r="E126" i="47"/>
  <c r="D126" i="47"/>
  <c r="C126" i="47"/>
  <c r="G125" i="47"/>
  <c r="F125" i="47"/>
  <c r="E125" i="47"/>
  <c r="D125" i="47"/>
  <c r="C125" i="47"/>
  <c r="G124" i="47"/>
  <c r="F124" i="47"/>
  <c r="E124" i="47"/>
  <c r="D124" i="47"/>
  <c r="C124" i="47"/>
  <c r="G117" i="47"/>
  <c r="F117" i="47"/>
  <c r="E117" i="47"/>
  <c r="D117" i="47"/>
  <c r="C117" i="47"/>
  <c r="G115" i="47"/>
  <c r="F115" i="47"/>
  <c r="E115" i="47"/>
  <c r="D115" i="47"/>
  <c r="C115" i="47"/>
  <c r="G114" i="47"/>
  <c r="F114" i="47"/>
  <c r="E114" i="47"/>
  <c r="D114" i="47"/>
  <c r="C114" i="47"/>
  <c r="G108" i="47"/>
  <c r="G112" i="47" s="1"/>
  <c r="F108" i="47"/>
  <c r="F112" i="47" s="1"/>
  <c r="E108" i="47"/>
  <c r="E112" i="47" s="1"/>
  <c r="D108" i="47"/>
  <c r="D112" i="47" s="1"/>
  <c r="C108" i="47"/>
  <c r="C112" i="47" s="1"/>
  <c r="E13" i="45"/>
  <c r="E12" i="37" s="1"/>
  <c r="D12" i="37"/>
  <c r="F12" i="37"/>
  <c r="C12" i="37"/>
  <c r="D11" i="37"/>
  <c r="F11" i="37"/>
  <c r="C11" i="37"/>
  <c r="D10" i="37"/>
  <c r="F10" i="37"/>
  <c r="C10" i="37"/>
  <c r="D9" i="37"/>
  <c r="F9" i="37"/>
  <c r="C9" i="37"/>
  <c r="M7" i="45"/>
  <c r="M8" i="45"/>
  <c r="M9" i="45"/>
  <c r="M10" i="45"/>
  <c r="M12" i="45"/>
  <c r="M13" i="45"/>
  <c r="M15" i="45"/>
  <c r="M16" i="45"/>
  <c r="M17" i="45"/>
  <c r="M18" i="45"/>
  <c r="M19" i="45"/>
  <c r="M20" i="45"/>
  <c r="M22" i="45"/>
  <c r="M23" i="45"/>
  <c r="M24" i="45"/>
  <c r="M26" i="45"/>
  <c r="M27" i="45"/>
  <c r="M28" i="45"/>
  <c r="M29" i="45"/>
  <c r="M30" i="45"/>
  <c r="M31" i="45"/>
  <c r="M32" i="45"/>
  <c r="M6" i="45"/>
  <c r="N4" i="45"/>
  <c r="N8" i="45"/>
  <c r="N9" i="45"/>
  <c r="N10" i="45"/>
  <c r="N11" i="45"/>
  <c r="N12" i="45"/>
  <c r="N13" i="45"/>
  <c r="N14" i="45"/>
  <c r="N15" i="45"/>
  <c r="N16" i="45"/>
  <c r="N17" i="45"/>
  <c r="N18" i="45"/>
  <c r="N19" i="45"/>
  <c r="N20" i="45"/>
  <c r="N21" i="45"/>
  <c r="N22" i="45"/>
  <c r="N23" i="45"/>
  <c r="N24" i="45"/>
  <c r="N25" i="45"/>
  <c r="N28" i="45"/>
  <c r="N29" i="45"/>
  <c r="N30" i="45"/>
  <c r="N7" i="45"/>
  <c r="P31" i="45"/>
  <c r="Q31" i="45"/>
  <c r="O31" i="45"/>
  <c r="R29" i="45"/>
  <c r="R30" i="45"/>
  <c r="D31" i="45"/>
  <c r="F31" i="45"/>
  <c r="C31" i="45"/>
  <c r="F21" i="31"/>
  <c r="P11" i="45"/>
  <c r="Q11" i="45"/>
  <c r="O11" i="45"/>
  <c r="R9" i="45"/>
  <c r="R10" i="45"/>
  <c r="D11" i="45"/>
  <c r="D6" i="37" s="1"/>
  <c r="F11" i="45"/>
  <c r="F6" i="37" s="1"/>
  <c r="C11" i="45"/>
  <c r="C6" i="37" s="1"/>
  <c r="C21" i="45"/>
  <c r="C7" i="37" s="1"/>
  <c r="R28" i="45"/>
  <c r="Q25" i="45"/>
  <c r="P25" i="45"/>
  <c r="O25" i="45"/>
  <c r="F25" i="45"/>
  <c r="F8" i="37" s="1"/>
  <c r="D25" i="45"/>
  <c r="D8" i="37" s="1"/>
  <c r="C25" i="45"/>
  <c r="C8" i="37" s="1"/>
  <c r="R24" i="45"/>
  <c r="R23" i="45"/>
  <c r="Q21" i="45"/>
  <c r="P21" i="45"/>
  <c r="O21" i="45"/>
  <c r="F21" i="45"/>
  <c r="D21" i="45"/>
  <c r="D7" i="37" s="1"/>
  <c r="R20" i="45"/>
  <c r="R19" i="45"/>
  <c r="R18" i="45"/>
  <c r="R17" i="45"/>
  <c r="R16" i="45"/>
  <c r="Q14" i="45"/>
  <c r="P14" i="45"/>
  <c r="O14" i="45"/>
  <c r="R13" i="45"/>
  <c r="H13" i="45"/>
  <c r="H12" i="37" s="1"/>
  <c r="R8" i="45"/>
  <c r="R7" i="45"/>
  <c r="F23" i="34"/>
  <c r="D6" i="33"/>
  <c r="H10" i="43" s="1"/>
  <c r="D66" i="32"/>
  <c r="F13" i="34" s="1"/>
  <c r="D69" i="32"/>
  <c r="F14" i="34" s="1"/>
  <c r="D59" i="32"/>
  <c r="F21" i="34" s="1"/>
  <c r="F22" i="34"/>
  <c r="F20" i="34"/>
  <c r="G19" i="43"/>
  <c r="B6" i="33"/>
  <c r="B18" i="33" s="1"/>
  <c r="H19" i="43"/>
  <c r="I19" i="43"/>
  <c r="J19" i="43"/>
  <c r="K19" i="43"/>
  <c r="L19" i="43"/>
  <c r="M19" i="43"/>
  <c r="G16" i="43"/>
  <c r="C17" i="43"/>
  <c r="F32" i="34"/>
  <c r="E32" i="34"/>
  <c r="F29" i="34"/>
  <c r="E29" i="34"/>
  <c r="D66" i="33"/>
  <c r="C66" i="33"/>
  <c r="B66" i="33"/>
  <c r="D52" i="33"/>
  <c r="C52" i="33"/>
  <c r="B52" i="33"/>
  <c r="D51" i="33"/>
  <c r="C51" i="33"/>
  <c r="B51" i="33"/>
  <c r="D50" i="33"/>
  <c r="C50" i="33"/>
  <c r="B50" i="33"/>
  <c r="D41" i="33"/>
  <c r="C41" i="33"/>
  <c r="C42" i="33" s="1"/>
  <c r="B41" i="33"/>
  <c r="D37" i="33"/>
  <c r="C37" i="33"/>
  <c r="B37" i="33"/>
  <c r="D29" i="33"/>
  <c r="C29" i="33"/>
  <c r="B29" i="33"/>
  <c r="C6" i="33"/>
  <c r="C18" i="33" s="1"/>
  <c r="C69" i="32"/>
  <c r="B69" i="32"/>
  <c r="C66" i="32"/>
  <c r="B66" i="32"/>
  <c r="C59" i="32"/>
  <c r="B59" i="32"/>
  <c r="D52" i="32"/>
  <c r="C52" i="32"/>
  <c r="B52" i="32"/>
  <c r="D47" i="32"/>
  <c r="C47" i="32"/>
  <c r="B47" i="32"/>
  <c r="D44" i="32"/>
  <c r="C44" i="32"/>
  <c r="B44" i="32"/>
  <c r="D41" i="32"/>
  <c r="C41" i="32"/>
  <c r="B41" i="32"/>
  <c r="D32" i="32"/>
  <c r="C32" i="32"/>
  <c r="B32" i="32"/>
  <c r="D27" i="32"/>
  <c r="D31" i="32" s="1"/>
  <c r="D36" i="32" s="1"/>
  <c r="C27" i="32"/>
  <c r="C31" i="32" s="1"/>
  <c r="C36" i="32" s="1"/>
  <c r="B27" i="32"/>
  <c r="B31" i="32" s="1"/>
  <c r="B36" i="32" s="1"/>
  <c r="D18" i="32"/>
  <c r="D20" i="32" s="1"/>
  <c r="C18" i="32"/>
  <c r="C20" i="32" s="1"/>
  <c r="B18" i="32"/>
  <c r="B20" i="32" s="1"/>
  <c r="L17" i="43"/>
  <c r="L20" i="43" s="1"/>
  <c r="L21" i="43" s="1"/>
  <c r="M17" i="43"/>
  <c r="M18" i="43" s="1"/>
  <c r="H17" i="43"/>
  <c r="I17" i="43"/>
  <c r="I18" i="43" s="1"/>
  <c r="G17" i="43"/>
  <c r="G18" i="43" s="1"/>
  <c r="J17" i="43"/>
  <c r="J18" i="43" s="1"/>
  <c r="K17" i="43"/>
  <c r="K18" i="43" s="1"/>
  <c r="I20" i="43"/>
  <c r="I21" i="43" s="1"/>
  <c r="K20" i="43" l="1"/>
  <c r="K21" i="43" s="1"/>
  <c r="D118" i="47"/>
  <c r="H14" i="45"/>
  <c r="J13" i="45"/>
  <c r="F15" i="34"/>
  <c r="B17" i="34" s="1"/>
  <c r="L13" i="49"/>
  <c r="L53" i="49" s="1"/>
  <c r="D53" i="49"/>
  <c r="C40" i="32"/>
  <c r="C76" i="32" s="1"/>
  <c r="D40" i="32"/>
  <c r="D76" i="32" s="1"/>
  <c r="H53" i="49"/>
  <c r="D42" i="33"/>
  <c r="B53" i="33"/>
  <c r="C73" i="32"/>
  <c r="D73" i="32"/>
  <c r="H9" i="43" s="1"/>
  <c r="B73" i="32"/>
  <c r="C54" i="33"/>
  <c r="C44" i="33"/>
  <c r="C43" i="33"/>
  <c r="B44" i="33"/>
  <c r="C30" i="33"/>
  <c r="C46" i="33" s="1"/>
  <c r="B32" i="33"/>
  <c r="H7" i="43"/>
  <c r="D18" i="33"/>
  <c r="D32" i="33" s="1"/>
  <c r="I16" i="45"/>
  <c r="S16" i="45" s="1"/>
  <c r="R21" i="45"/>
  <c r="I10" i="45"/>
  <c r="S10" i="45" s="1"/>
  <c r="F118" i="47"/>
  <c r="F119" i="47" s="1"/>
  <c r="B40" i="32"/>
  <c r="F19" i="34"/>
  <c r="B42" i="33"/>
  <c r="C118" i="47"/>
  <c r="C119" i="47" s="1"/>
  <c r="I9" i="45"/>
  <c r="S9" i="45" s="1"/>
  <c r="B30" i="33"/>
  <c r="D54" i="33"/>
  <c r="E118" i="47"/>
  <c r="I20" i="45"/>
  <c r="S20" i="45" s="1"/>
  <c r="I7" i="45"/>
  <c r="S7" i="45" s="1"/>
  <c r="R31" i="45"/>
  <c r="D131" i="47"/>
  <c r="I19" i="45"/>
  <c r="S19" i="45" s="1"/>
  <c r="G118" i="47"/>
  <c r="L18" i="43"/>
  <c r="D77" i="32"/>
  <c r="B37" i="32"/>
  <c r="C64" i="47"/>
  <c r="C88" i="47" s="1"/>
  <c r="C38" i="47"/>
  <c r="C62" i="47" s="1"/>
  <c r="R11" i="45"/>
  <c r="H25" i="45"/>
  <c r="I24" i="45"/>
  <c r="S24" i="45" s="1"/>
  <c r="I17" i="45"/>
  <c r="S17" i="45" s="1"/>
  <c r="F26" i="45"/>
  <c r="F32" i="45" s="1"/>
  <c r="I8" i="45"/>
  <c r="S8" i="45" s="1"/>
  <c r="E11" i="45"/>
  <c r="E6" i="37" s="1"/>
  <c r="I13" i="45"/>
  <c r="S13" i="45" s="1"/>
  <c r="P26" i="45"/>
  <c r="P32" i="45" s="1"/>
  <c r="C77" i="32"/>
  <c r="C37" i="32"/>
  <c r="D37" i="32"/>
  <c r="D44" i="33"/>
  <c r="B77" i="32"/>
  <c r="E14" i="45"/>
  <c r="H8" i="43"/>
  <c r="D43" i="33"/>
  <c r="B54" i="33"/>
  <c r="H21" i="45"/>
  <c r="H7" i="37" s="1"/>
  <c r="D123" i="47"/>
  <c r="D128" i="47" s="1"/>
  <c r="D132" i="47" s="1"/>
  <c r="F24" i="34"/>
  <c r="C26" i="34" s="1"/>
  <c r="C53" i="33"/>
  <c r="R25" i="45"/>
  <c r="C31" i="33"/>
  <c r="B31" i="33"/>
  <c r="B43" i="33"/>
  <c r="G26" i="45"/>
  <c r="G32" i="45" s="1"/>
  <c r="J54" i="49" s="1"/>
  <c r="C32" i="33"/>
  <c r="M20" i="43"/>
  <c r="M21" i="43" s="1"/>
  <c r="G20" i="43"/>
  <c r="G21" i="43" s="1"/>
  <c r="F7" i="37"/>
  <c r="F13" i="37" s="1"/>
  <c r="I18" i="45"/>
  <c r="S18" i="45" s="1"/>
  <c r="H20" i="43"/>
  <c r="H21" i="43" s="1"/>
  <c r="Q26" i="45"/>
  <c r="Q32" i="45" s="1"/>
  <c r="H11" i="45"/>
  <c r="H6" i="37" s="1"/>
  <c r="H31" i="45"/>
  <c r="E25" i="45"/>
  <c r="E8" i="37" s="1"/>
  <c r="H10" i="37"/>
  <c r="I28" i="45"/>
  <c r="S28" i="45" s="1"/>
  <c r="S23" i="45"/>
  <c r="I25" i="45"/>
  <c r="G8" i="37"/>
  <c r="G13" i="37" s="1"/>
  <c r="D13" i="37"/>
  <c r="H8" i="37"/>
  <c r="D26" i="45"/>
  <c r="D32" i="45" s="1"/>
  <c r="I54" i="49" s="1"/>
  <c r="C26" i="45"/>
  <c r="C32" i="45" s="1"/>
  <c r="R14" i="45"/>
  <c r="E21" i="45"/>
  <c r="E7" i="37" s="1"/>
  <c r="O26" i="45"/>
  <c r="H18" i="43"/>
  <c r="J20" i="43"/>
  <c r="J21" i="43" s="1"/>
  <c r="F23" i="47"/>
  <c r="F35" i="47" s="1"/>
  <c r="D64" i="47"/>
  <c r="D88" i="47" s="1"/>
  <c r="E123" i="47"/>
  <c r="E128" i="47" s="1"/>
  <c r="E129" i="47" s="1"/>
  <c r="G38" i="47"/>
  <c r="G62" i="47" s="1"/>
  <c r="G123" i="47"/>
  <c r="G128" i="47" s="1"/>
  <c r="G129" i="47" s="1"/>
  <c r="E38" i="47"/>
  <c r="E62" i="47" s="1"/>
  <c r="D38" i="47"/>
  <c r="D62" i="47" s="1"/>
  <c r="E64" i="47"/>
  <c r="E88" i="47" s="1"/>
  <c r="G64" i="47"/>
  <c r="G88" i="47" s="1"/>
  <c r="F38" i="47"/>
  <c r="F62" i="47" s="1"/>
  <c r="D23" i="47"/>
  <c r="D35" i="47" s="1"/>
  <c r="F64" i="47"/>
  <c r="F88" i="47" s="1"/>
  <c r="G23" i="47"/>
  <c r="G35" i="47" s="1"/>
  <c r="E23" i="47"/>
  <c r="E35" i="47" s="1"/>
  <c r="C123" i="47"/>
  <c r="C128" i="47" s="1"/>
  <c r="F123" i="47"/>
  <c r="F128" i="47" s="1"/>
  <c r="C23" i="47"/>
  <c r="G131" i="47"/>
  <c r="C131" i="47"/>
  <c r="E131" i="47"/>
  <c r="F131" i="47"/>
  <c r="I30" i="45"/>
  <c r="S30" i="45" s="1"/>
  <c r="E9" i="37"/>
  <c r="E31" i="45"/>
  <c r="E10" i="37"/>
  <c r="C13" i="37"/>
  <c r="I29" i="45"/>
  <c r="D133" i="47" l="1"/>
  <c r="D137" i="47" s="1"/>
  <c r="I14" i="45"/>
  <c r="C78" i="32"/>
  <c r="D31" i="33"/>
  <c r="B57" i="33"/>
  <c r="C45" i="33"/>
  <c r="C47" i="33"/>
  <c r="D78" i="32"/>
  <c r="B45" i="33"/>
  <c r="H54" i="49"/>
  <c r="B78" i="32"/>
  <c r="B46" i="33"/>
  <c r="B47" i="33"/>
  <c r="D30" i="33"/>
  <c r="D53" i="33"/>
  <c r="G14" i="37"/>
  <c r="I12" i="37"/>
  <c r="I11" i="45"/>
  <c r="I6" i="37" s="1"/>
  <c r="D129" i="47"/>
  <c r="D89" i="47"/>
  <c r="D98" i="47" s="1"/>
  <c r="B55" i="33"/>
  <c r="B63" i="33" s="1"/>
  <c r="B64" i="33" s="1"/>
  <c r="G132" i="47"/>
  <c r="G133" i="47" s="1"/>
  <c r="G137" i="47" s="1"/>
  <c r="E132" i="47"/>
  <c r="E133" i="47" s="1"/>
  <c r="E137" i="47" s="1"/>
  <c r="D14" i="37"/>
  <c r="F14" i="37"/>
  <c r="B56" i="33"/>
  <c r="B76" i="32"/>
  <c r="C14" i="37"/>
  <c r="F132" i="47"/>
  <c r="F133" i="47" s="1"/>
  <c r="F137" i="47" s="1"/>
  <c r="C132" i="47"/>
  <c r="C133" i="47" s="1"/>
  <c r="C137" i="47" s="1"/>
  <c r="C89" i="47"/>
  <c r="C98" i="47" s="1"/>
  <c r="F89" i="47"/>
  <c r="F98" i="47" s="1"/>
  <c r="C35" i="47"/>
  <c r="C97" i="47" s="1"/>
  <c r="S25" i="45"/>
  <c r="I9" i="37"/>
  <c r="D119" i="47"/>
  <c r="D130" i="47" s="1"/>
  <c r="C57" i="33"/>
  <c r="C56" i="33"/>
  <c r="C55" i="33"/>
  <c r="C63" i="33" s="1"/>
  <c r="H26" i="45"/>
  <c r="H32" i="45" s="1"/>
  <c r="E89" i="47"/>
  <c r="E98" i="47" s="1"/>
  <c r="I10" i="37"/>
  <c r="I21" i="45"/>
  <c r="H13" i="37"/>
  <c r="E26" i="45"/>
  <c r="J30" i="45" s="1"/>
  <c r="I8" i="37"/>
  <c r="S14" i="45"/>
  <c r="O32" i="45"/>
  <c r="R26" i="45"/>
  <c r="G89" i="47"/>
  <c r="G98" i="47" s="1"/>
  <c r="G119" i="47"/>
  <c r="G130" i="47" s="1"/>
  <c r="F129" i="47"/>
  <c r="F130" i="47" s="1"/>
  <c r="C129" i="47"/>
  <c r="C130" i="47" s="1"/>
  <c r="E119" i="47"/>
  <c r="E130" i="47" s="1"/>
  <c r="G97" i="47"/>
  <c r="F97" i="47"/>
  <c r="D97" i="47"/>
  <c r="E97" i="47"/>
  <c r="E13" i="37"/>
  <c r="S29" i="45"/>
  <c r="I11" i="37"/>
  <c r="I31" i="45"/>
  <c r="I26" i="45" l="1"/>
  <c r="I32" i="45" s="1"/>
  <c r="C36" i="45"/>
  <c r="C40" i="45" s="1"/>
  <c r="K54" i="49"/>
  <c r="B65" i="33"/>
  <c r="D55" i="33"/>
  <c r="D63" i="33" s="1"/>
  <c r="D56" i="33"/>
  <c r="D57" i="33"/>
  <c r="D47" i="33"/>
  <c r="D45" i="33"/>
  <c r="D46" i="33"/>
  <c r="S11" i="45"/>
  <c r="F90" i="47"/>
  <c r="D100" i="47"/>
  <c r="D90" i="47"/>
  <c r="H14" i="37"/>
  <c r="C100" i="47"/>
  <c r="C102" i="47" s="1"/>
  <c r="D101" i="47" s="1"/>
  <c r="F100" i="47"/>
  <c r="C90" i="47"/>
  <c r="H12" i="43"/>
  <c r="S21" i="45"/>
  <c r="I7" i="37"/>
  <c r="I13" i="37" s="1"/>
  <c r="E90" i="47"/>
  <c r="C64" i="33"/>
  <c r="C65" i="33"/>
  <c r="E100" i="47"/>
  <c r="G100" i="47"/>
  <c r="G90" i="47"/>
  <c r="E32" i="45"/>
  <c r="R32" i="45"/>
  <c r="S31" i="45"/>
  <c r="S26" i="45" l="1"/>
  <c r="J26" i="45"/>
  <c r="D54" i="49"/>
  <c r="D64" i="33"/>
  <c r="D65" i="33"/>
  <c r="D102" i="47"/>
  <c r="E101" i="47" s="1"/>
  <c r="E102" i="47" s="1"/>
  <c r="F101" i="47" s="1"/>
  <c r="F102" i="47" s="1"/>
  <c r="G101" i="47" s="1"/>
  <c r="G102" i="47" s="1"/>
  <c r="H15" i="43"/>
  <c r="I14" i="37"/>
  <c r="E14" i="37"/>
  <c r="C37" i="45"/>
  <c r="C41" i="45" s="1"/>
  <c r="E54" i="49" s="1"/>
  <c r="Q34" i="45"/>
  <c r="P34" i="45"/>
  <c r="O34" i="45"/>
  <c r="S32" i="45"/>
  <c r="C35" i="45"/>
  <c r="J16" i="43"/>
  <c r="H16" i="43"/>
  <c r="I16" i="43"/>
  <c r="H6" i="43" l="1"/>
  <c r="L54" i="49"/>
  <c r="K16" i="43"/>
  <c r="M16" i="43" l="1"/>
  <c r="L16" i="43"/>
  <c r="H13" i="43" l="1"/>
  <c r="D42" i="45"/>
  <c r="D41" i="45"/>
  <c r="D39" i="45"/>
  <c r="C38" i="45" l="1"/>
  <c r="H11" i="43"/>
</calcChain>
</file>

<file path=xl/sharedStrings.xml><?xml version="1.0" encoding="utf-8"?>
<sst xmlns="http://schemas.openxmlformats.org/spreadsheetml/2006/main" count="973" uniqueCount="698">
  <si>
    <t>N-1</t>
  </si>
  <si>
    <t>N</t>
  </si>
  <si>
    <t>1. Terenuri si constructii</t>
  </si>
  <si>
    <t>2. Instalatii tehnice si masini</t>
  </si>
  <si>
    <t>I.Stocuri:</t>
  </si>
  <si>
    <t>1. Materii prime si materiale consumabile</t>
  </si>
  <si>
    <t>2. Productia in curs de executie</t>
  </si>
  <si>
    <t>3. Produse finite si marfuri</t>
  </si>
  <si>
    <t>Sold Creditor</t>
  </si>
  <si>
    <t>Sold Debitor</t>
  </si>
  <si>
    <t>Repartizarea profitului</t>
  </si>
  <si>
    <t>3. Alte instalatii, utilaje si mobilier</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</si>
  <si>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</si>
  <si>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</si>
  <si>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</si>
  <si>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</si>
  <si>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</si>
  <si>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</si>
  <si>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</si>
  <si>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</si>
  <si>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</si>
  <si>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</si>
  <si>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</si>
  <si>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II.Prime de capital</t>
  </si>
  <si>
    <t>III.Rezerve din reevaluare</t>
  </si>
  <si>
    <t>TOTAL ACTIV</t>
  </si>
  <si>
    <t>TOTAL CAPITALURI SI DATORII</t>
  </si>
  <si>
    <t>IV.Rezerve</t>
  </si>
  <si>
    <t>Active imobilizate - total</t>
  </si>
  <si>
    <t>Active circulante - total</t>
  </si>
  <si>
    <t>Stocuri - total</t>
  </si>
  <si>
    <t>Capitaluri proprii - total</t>
  </si>
  <si>
    <t>Imobilizari corporale - total</t>
  </si>
  <si>
    <t>Patrimoniul public</t>
  </si>
  <si>
    <t>Capitaluri - total</t>
  </si>
  <si>
    <t>Cifra de afaceri neta</t>
  </si>
  <si>
    <t>Venituri financiare</t>
  </si>
  <si>
    <t>Cheltuieli financiare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</si>
  <si>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</si>
  <si>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</si>
  <si>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</si>
  <si>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</si>
  <si>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</si>
  <si>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</si>
  <si>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</si>
  <si>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</si>
  <si>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</si>
  <si>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</si>
  <si>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Alte venituri din exploatare</t>
  </si>
  <si>
    <t>Venituri din exploatare - total</t>
  </si>
  <si>
    <t xml:space="preserve">Cheltuieli cu materiile prime şi materialele consumabile </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</si>
  <si>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</si>
  <si>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</si>
  <si>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</si>
  <si>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</si>
  <si>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</si>
  <si>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</si>
  <si>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</si>
  <si>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</si>
  <si>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</si>
  <si>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</si>
  <si>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TOTAL</t>
  </si>
  <si>
    <t>Cheltuieli eligibile</t>
  </si>
  <si>
    <t>Cheltuieli neeligibile</t>
  </si>
  <si>
    <t>3.3</t>
  </si>
  <si>
    <t>3.4</t>
  </si>
  <si>
    <t>4.1</t>
  </si>
  <si>
    <t>4.2</t>
  </si>
  <si>
    <t>III</t>
  </si>
  <si>
    <t>SURSE DE FINANŢARE</t>
  </si>
  <si>
    <t>I</t>
  </si>
  <si>
    <t>Valoarea totală a cererii de finantare, din care :</t>
  </si>
  <si>
    <t>II</t>
  </si>
  <si>
    <t xml:space="preserve">Contribuţia solicitantului la cheltuieli eligibile </t>
  </si>
  <si>
    <t>Venituri din vanzari produse</t>
  </si>
  <si>
    <t>Venituri din prestari servicii</t>
  </si>
  <si>
    <t>Venituri din vanzari marfuri</t>
  </si>
  <si>
    <t>Total cheltuieli materiale</t>
  </si>
  <si>
    <t>Cheltuieli cu materiile prime si cu materialele consumabile</t>
  </si>
  <si>
    <t xml:space="preserve">Cheltuieli privind marfurile </t>
  </si>
  <si>
    <t>I.Capital, din care</t>
  </si>
  <si>
    <t>Implementare si operare</t>
  </si>
  <si>
    <t xml:space="preserve">    Capital subscris vărsat</t>
  </si>
  <si>
    <t xml:space="preserve">    Capital subscris nevărsat</t>
  </si>
  <si>
    <t xml:space="preserve">    Patrimoniu regiei</t>
  </si>
  <si>
    <t xml:space="preserve">    Patrimoniul institutelor naționale de cercetare-dezvoltare</t>
  </si>
  <si>
    <t>Aport la capitalul societatii  (imprumuturi de la actionari/asociati)</t>
  </si>
  <si>
    <t>Plati TVA</t>
  </si>
  <si>
    <t>Rambursari TVA</t>
  </si>
  <si>
    <t xml:space="preserve">Disponibil de numerar la sfarsitul perioadei </t>
  </si>
  <si>
    <t>ACTIVITATEA DE FINANTARE</t>
  </si>
  <si>
    <t>2.1.</t>
  </si>
  <si>
    <t>ACTIVITATEA DE EXPLOATARE</t>
  </si>
  <si>
    <t>INCASARI DIN ACTIVITATEA DE FINANTARE</t>
  </si>
  <si>
    <t>PLATI DIN ACTIVITATEA DE FINANTARE</t>
  </si>
  <si>
    <t>PLATI DIN ACTIVITATEA DE EXPLOATARE</t>
  </si>
  <si>
    <t>Alte cheltuieli materiale</t>
  </si>
  <si>
    <t>Venituri din interese de participare</t>
  </si>
  <si>
    <t xml:space="preserve">Disponibil de numerar la inceputul perioadei </t>
  </si>
  <si>
    <t xml:space="preserve">Cheltuieli cu asigurarile si protectia sociala </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</si>
  <si>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</si>
  <si>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</si>
  <si>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</si>
  <si>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</si>
  <si>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</si>
  <si>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</si>
  <si>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</si>
  <si>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</si>
  <si>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</si>
  <si>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</si>
  <si>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</si>
  <si>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</si>
  <si>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</si>
  <si>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Pentru a fi eligibil, solicitantul trebuie să nu se încadreze în categoria întreprinderilor în dificultate.</t>
  </si>
  <si>
    <t>Rezultat:</t>
  </si>
  <si>
    <t>AN 1</t>
  </si>
  <si>
    <t>AN 2</t>
  </si>
  <si>
    <t>AN 3</t>
  </si>
  <si>
    <t>AN 4</t>
  </si>
  <si>
    <t>AN 5</t>
  </si>
  <si>
    <t>Valoare (lei)</t>
  </si>
  <si>
    <t>Total eligibil</t>
  </si>
  <si>
    <t>Total neeligibil</t>
  </si>
  <si>
    <t>Nr crt</t>
  </si>
  <si>
    <t>Ajutor nerambursabil</t>
  </si>
  <si>
    <t>I.a.</t>
  </si>
  <si>
    <t>I.b.</t>
  </si>
  <si>
    <t>II.a.</t>
  </si>
  <si>
    <t>II.b.</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</si>
  <si>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</si>
  <si>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</si>
  <si>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</si>
  <si>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</si>
  <si>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</si>
  <si>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</si>
  <si>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</si>
  <si>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</si>
  <si>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</si>
  <si>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</si>
  <si>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</si>
  <si>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</si>
  <si>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</si>
  <si>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</si>
  <si>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</si>
  <si>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</si>
  <si>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</si>
  <si>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</si>
  <si>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</si>
  <si>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</si>
  <si>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</si>
  <si>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</si>
  <si>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</si>
  <si>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</si>
  <si>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</si>
  <si>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</si>
  <si>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</si>
  <si>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</si>
  <si>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</si>
  <si>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</si>
  <si>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</si>
  <si>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E.Active circulante nete/datorii curente nete</t>
  </si>
  <si>
    <t>H.Provizioane</t>
  </si>
  <si>
    <t xml:space="preserve">Ajustări privind provizioanele  </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</si>
  <si>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</si>
  <si>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</si>
  <si>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NU</t>
  </si>
  <si>
    <t>Cheltuieli eligibile, fără TVA</t>
  </si>
  <si>
    <t>Cheltuieli neeligibile, fără TVA</t>
  </si>
  <si>
    <t>TVA aferentă cheltuielilor neeligibile, și TVA recuperabilă aferentă cheltuielilor eligibile</t>
  </si>
  <si>
    <t>Pierdere de capital (dacă rezultatul este negativ)</t>
  </si>
  <si>
    <t>7. Active corporale de exploatare si evaluare a resurselor minerale</t>
  </si>
  <si>
    <t>8. Active biologice productive</t>
  </si>
  <si>
    <t>9. Avansuri</t>
  </si>
  <si>
    <t xml:space="preserve">4. Avansuri </t>
  </si>
  <si>
    <t>III.Investitii pe termen scurt</t>
  </si>
  <si>
    <t>V. Profitul sau pierderea reportat (a)</t>
  </si>
  <si>
    <t>Impozitul specific unor activitati</t>
  </si>
  <si>
    <t>b)</t>
  </si>
  <si>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</si>
  <si>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</si>
  <si>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</si>
  <si>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</si>
  <si>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</si>
  <si>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</si>
  <si>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</si>
  <si>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</si>
  <si>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
  </si>
  <si>
    <t>Verificarea încadrării solicitantului în categoria întreprinderilor în dificultate</t>
  </si>
  <si>
    <t xml:space="preserve">În cazul unei societăți comerciale cu răspundere limitată/În cazul unei societăți comerciale în care cel puțin unii dintre asociați au răspundere nelimitată pentru creanțele societății </t>
  </si>
  <si>
    <t>3.1.3. Alte studii specifice</t>
  </si>
  <si>
    <t>5.2.</t>
  </si>
  <si>
    <t>SERVICII</t>
  </si>
  <si>
    <r>
      <rPr>
        <sz val="9"/>
        <rFont val="Calibri"/>
        <family val="2"/>
        <charset val="238"/>
        <scheme val="minor"/>
      </rPr>
      <t>3. Venituri în avans aferente activelor primite prin transfer de la clienţi</t>
    </r>
    <r>
      <rPr>
        <b/>
        <sz val="9"/>
        <rFont val="Calibri"/>
        <family val="2"/>
        <charset val="238"/>
        <scheme val="minor"/>
      </rPr>
      <t xml:space="preserve"> </t>
    </r>
  </si>
  <si>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</si>
  <si>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1.3.</t>
  </si>
  <si>
    <t>VI.Profitul sau pierderea exercitiului financiar</t>
  </si>
  <si>
    <t>PROFITUL SAU PIERDEREA NET(Ă) A EXERCIŢIULUI FINANCIAR</t>
  </si>
  <si>
    <t>Profit</t>
  </si>
  <si>
    <t>Pierdere</t>
  </si>
  <si>
    <t>PROFITUL SAU PIERDEREA BRUT(Ă):</t>
  </si>
  <si>
    <t>din care, cifra de afaceri netă corespunzătoare activității
preponderente efectiv desfășurate</t>
  </si>
  <si>
    <t>Producţia vândută</t>
  </si>
  <si>
    <t>Venituri din vânzarea mărfurilor</t>
  </si>
  <si>
    <t>Reduceri comerciale acordate</t>
  </si>
  <si>
    <t>Venituri din subvenţii de exploatare aferente cifrei de afaceri nete</t>
  </si>
  <si>
    <t>PROFITUL SAU PIERDEREA DIN EXPLOATARE:</t>
  </si>
  <si>
    <t>PROFITUL SAU PIERDEREA FINANCIAR(Ă):</t>
  </si>
  <si>
    <t>DA</t>
  </si>
  <si>
    <t>TVA eligibil</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</si>
  <si>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</si>
  <si>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</si>
  <si>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</si>
  <si>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r>
      <rPr>
        <b/>
        <sz val="9.5"/>
        <rFont val="Calibri"/>
        <family val="2"/>
        <scheme val="minor"/>
      </rPr>
      <t xml:space="preserve">Foaia de lucru 1- Bilant - </t>
    </r>
    <r>
      <rPr>
        <sz val="9.5"/>
        <rFont val="Calibri"/>
        <family val="2"/>
        <scheme val="minor"/>
      </rPr>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r>
  </si>
  <si>
    <r>
      <rPr>
        <b/>
        <sz val="9.5"/>
        <rFont val="Calibri"/>
        <family val="2"/>
        <scheme val="minor"/>
      </rPr>
      <t>Foaia de lucru 3- Intreprindere in dificultate</t>
    </r>
    <r>
      <rPr>
        <sz val="9.5"/>
        <rFont val="Calibri"/>
        <family val="2"/>
        <scheme val="minor"/>
      </rPr>
      <t xml:space="preserve"> - Se calculeaza automat. Analiza privind statusul întreprinderii/calculele se realizează pe baza datelor din situaţiile financiare anuale complete încheiate pentru anul precedent depunerii Cererii de Finanţare (conform cu Normele de închidere a exercițiului financiar), aprobate.</t>
    </r>
  </si>
  <si>
    <t xml:space="preserve">Cheltuieli cu activitățile obligatorii de informare și publicitate aferente proiectului </t>
  </si>
  <si>
    <t>N-2</t>
  </si>
  <si>
    <t>Cheltuieli privind utilitatile</t>
  </si>
  <si>
    <t>Cheltuieli cu impozitul pe profit rezultat din decontarile in cadrul grupului
fiscal in domeniul impozitului pe profit</t>
  </si>
  <si>
    <t>Venituri din impozitul pe profit rezultat din decontarile in cadrul grupului
fiscal in domeniul impozitului pe profit</t>
  </si>
  <si>
    <t>Numar mediu salariati</t>
  </si>
  <si>
    <t>0- Instructiuni de completare:</t>
  </si>
  <si>
    <t>2 - Contul de profit și pierdere</t>
  </si>
  <si>
    <t>3- Intreprindere in dificultate</t>
  </si>
  <si>
    <t>O întreprindere în dificultate înseamnă o întreprindere care se află în cel puţin una din situaţiile următoare:*:</t>
  </si>
  <si>
    <t>LUCRARI</t>
  </si>
  <si>
    <t>4.1.1 Construcții și instalații - reabilitare termică</t>
  </si>
  <si>
    <t>ECHIPAMENTE / DOTARI / ACTIVE CORPORALE</t>
  </si>
  <si>
    <t>CHELTUIELI CU ACTIVE NECORPORALE</t>
  </si>
  <si>
    <t>4.6 Active necorporale</t>
  </si>
  <si>
    <t>TAXE</t>
  </si>
  <si>
    <t>CATEGORIE (MYSMIS)</t>
  </si>
  <si>
    <t>SUBCATEGORIE (MYSMIS)</t>
  </si>
  <si>
    <t>TVA nerecuperabilă,aferentă cheltuielilor eligibile</t>
  </si>
  <si>
    <t xml:space="preserve">4.4 Utilaje, echipamente tehnologice şi funcţionale care nu necesită montaj şi echipamente de transport </t>
  </si>
  <si>
    <t xml:space="preserve">4.5 Dotări </t>
  </si>
  <si>
    <t xml:space="preserve">1.2 Amenajarea terenului </t>
  </si>
  <si>
    <t xml:space="preserve">1.3 Amenajări pentru protecţia mediului şi aducerea terenului la starea iniţială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</si>
  <si>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</si>
  <si>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</si>
  <si>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</si>
  <si>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</si>
  <si>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</si>
  <si>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</si>
  <si>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</si>
  <si>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</si>
  <si>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</si>
  <si>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</si>
  <si>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</si>
  <si>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</si>
  <si>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</si>
  <si>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</si>
  <si>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</si>
  <si>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</si>
  <si>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</si>
  <si>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</si>
  <si>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</si>
  <si>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</si>
  <si>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</si>
  <si>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</si>
  <si>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5.4 Cheltuieli pentru informare şi publicitate</t>
  </si>
  <si>
    <t xml:space="preserve">3.6. Organizarea procedurilor de achiziţie </t>
  </si>
  <si>
    <t xml:space="preserve">Cheltuieli cu servicii pentru organizarea de evenimente și cursuri de formare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</si>
  <si>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</si>
  <si>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</si>
  <si>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</si>
  <si>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5.2.4. Cota aferentă Casei Sociale a Constructorilor - CSC </t>
  </si>
  <si>
    <t>5.2.5. Taxe pentru acorduri, avize conforme şi autorizaţia de construire/desfiinţare</t>
  </si>
  <si>
    <t>Contribuţia totală a solicitantului, din care :</t>
  </si>
  <si>
    <t>Ponderea contribuției proprii (eligibile si neeligibile) în cifra de afaceri cumulată din ultimii trei ani</t>
  </si>
  <si>
    <t>Categorie indicator financiar</t>
  </si>
  <si>
    <t>UNITATE DE MASURA</t>
  </si>
  <si>
    <t>VALOARE</t>
  </si>
  <si>
    <t>numar</t>
  </si>
  <si>
    <t>%</t>
  </si>
  <si>
    <t>Raportul dintre cuantumul finantarii nerambursabile solicitate si cifra de afaceri inregistrata in anul de referinta</t>
  </si>
  <si>
    <t>Verificarea de la pct. 1) se face în mod automat, în baza informațiilor introduse deja. Verificarea de la pct. 1) nu este aplicabilă întreprinderilor ce au mai puțin de 3 ani de la înființare.</t>
  </si>
  <si>
    <t>Completați cu informatii din Contul de profit și pierdere aferent ultimelor trei exercitii financiare incheiate (ultimii 3 ani fiscali) si previziunile pentru urmatorii sapte ani (perioada de implementare si perioada de durabilitate).  N reprezintă anul fiscal anterior depunerii cererii de finanțare. Solicitanții care au mai puțin de 3 exerciții financiare încheiate vor completa doar coloanele aferente anului (N), respectiv (N-1).</t>
  </si>
  <si>
    <t>Rata interna de rentabilitate a investitiei (RRF/C)</t>
  </si>
  <si>
    <t>Productivitatea Muncii</t>
  </si>
  <si>
    <t>Numar mediu de angajati</t>
  </si>
  <si>
    <t xml:space="preserve">Creșterea productivității muncii pentru anul fiscal următor anului în care este finalizată investiția </t>
  </si>
  <si>
    <t>Cresterea cifrei de afaceri anuală pentru anul fiscal următor anului în care este finalizată investiția</t>
  </si>
  <si>
    <t>Rata solvabilitatii generale IMM-lui</t>
  </si>
  <si>
    <t>Rata rentabilitatii financiare a IMM-lui</t>
  </si>
  <si>
    <t>Alte elemente de capitaluri proprii</t>
  </si>
  <si>
    <t>Punctele 2) și 3) de mai jos fac obiectul Declarației unice, pe propria răspundere.</t>
  </si>
  <si>
    <t>i. Se calculează Rezultatul total acumulat al solicitantului</t>
  </si>
  <si>
    <t>Curs Inforeuro</t>
  </si>
  <si>
    <t>https://commission.europa.eu/funding-tenders/procedures-guidelines-tenders/information-contractors-and-beneficiaries/exchange-rate-inforeuro_ro</t>
  </si>
  <si>
    <t>cursul inforeuro valabil în luna lansării apelului de proiecte</t>
  </si>
  <si>
    <t>Contribuția solicitantului la valoarea eligibilă a proiectului</t>
  </si>
  <si>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Rezerve din reevaluare + Rezerve (și din toate celelalte elemente considerate în general ca făcând parte din fondurile proprii ale societăţii) )</t>
    </r>
  </si>
  <si>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</si>
  <si>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r>
      <t xml:space="preserve">Când mai mult de jumătate din capitalul social subscris  a dispărut din cauza pierderilor acumulate.
</t>
    </r>
    <r>
      <rPr>
        <b/>
        <i/>
        <sz val="9"/>
        <rFont val="Calibri"/>
        <family val="2"/>
        <charset val="238"/>
      </rPr>
      <t>(Această situaţie survine atunci când deducerea pierderilor acumulate din rezerve (și din toate celelalte elemente considerate în general ca făcând parte din fondurile proprii ale societăţii) conduce la un rezultat negativ care depășește jumătate din capitalul social subscris)</t>
    </r>
  </si>
  <si>
    <t>Nr. crt.</t>
  </si>
  <si>
    <t>Denumirea capitolelor şi subcapitolelor</t>
  </si>
  <si>
    <t>PLANUL DE FINANTARE (lei cu TVA)</t>
  </si>
  <si>
    <t>Baza</t>
  </si>
  <si>
    <t>TVA elig.</t>
  </si>
  <si>
    <t>TVA ne-elig.</t>
  </si>
  <si>
    <t>CAP 1</t>
  </si>
  <si>
    <t>Anul 1 calendaristic</t>
  </si>
  <si>
    <t>Anul 2 calendaristic</t>
  </si>
  <si>
    <t>Anul 3 calendaristic</t>
  </si>
  <si>
    <t>Verificare</t>
  </si>
  <si>
    <t>1.1</t>
  </si>
  <si>
    <t>1.2</t>
  </si>
  <si>
    <t>Cheltuieli cu reteaua LAN</t>
  </si>
  <si>
    <t>CAP 2</t>
  </si>
  <si>
    <t>Servicii</t>
  </si>
  <si>
    <t>2</t>
  </si>
  <si>
    <t>CAP 3</t>
  </si>
  <si>
    <t>3.1</t>
  </si>
  <si>
    <t>3.2</t>
  </si>
  <si>
    <t>3.5</t>
  </si>
  <si>
    <t>CAP 4</t>
  </si>
  <si>
    <t>Alte cheltuieli</t>
  </si>
  <si>
    <t>TOTAL GENERAL</t>
  </si>
  <si>
    <t xml:space="preserve">Valoarea totala eligibilă, inclusiv TVA aferenta  </t>
  </si>
  <si>
    <t>Ajutorul de minimis</t>
  </si>
  <si>
    <t xml:space="preserve">Cheltuieli cu achizitionarea si/sau dezvoltarea si/sau adaptarea la comanda a  aplicatiilor/ sisteme/soluții </t>
  </si>
  <si>
    <t>Categoria a)	Software achiziționat sau dezvoltat/adaptat la comandă contine urmatoarele cheltuieli:</t>
  </si>
  <si>
    <t>•	aplicații/licențe care să servească la configurarea și implementarea bazelor de date, la migrarea și integrarea diverselor structuri de date existente;</t>
  </si>
  <si>
    <t>•	sisteme IoT (Internet of Things), VR/AR (Virtual/Augmented Reality) și AI (Artificial Intelligence);</t>
  </si>
  <si>
    <t>•	tehnologii blockchain;</t>
  </si>
  <si>
    <t>•	sisteme/soluții de e-facturare, sisteme/soluții pentru circuit digitalizat de comandă, sisteme/soluții RPA (Robotic Process Automation), CRM (Customer Relationship Management), PLM (Product Lifecycle Management), ERP (Enterprise Resource Planning), cu posibilitate de integrare BTP (Business Technology Platform) etc.;</t>
  </si>
  <si>
    <r>
      <rPr>
        <sz val="9"/>
        <rFont val="Times New Roman"/>
        <family val="1"/>
      </rPr>
      <t xml:space="preserve"> •	</t>
    </r>
    <r>
      <rPr>
        <sz val="9"/>
        <rFont val="Calibri"/>
        <family val="2"/>
      </rPr>
      <t>alte tipuri de aplicații/licențe pentru gestiune financiară, gestiune furnizori, resurse umane, logistică;</t>
    </r>
  </si>
  <si>
    <t>•	tehnologii lingvistice bazate pe inteligență artificială, tehnologii vocale, chat-bots, instrumente de traducere automată, de analiză a textului, de sinteză a vorbirii etc.;</t>
  </si>
  <si>
    <t>•	sisteme/soluții de administrare a spațiilor - pentru gestiunea utilităților, monitorizare consumuri etc.;</t>
  </si>
  <si>
    <t>Cheltuieli cu achiziții de software personalizat pentru prezența online: website-uri de prezentare și promovare, magazine, soluții de e-commerce;</t>
  </si>
  <si>
    <t>Cheltuieli cu achiziții de software de securitate cibernetică (protecția tranzacțiilor online și a datelor personale): soluții pentru securizarea rețelelor, securizarea sistemelor de calcul, criptare de documente, securizarea prezenței pe internet (site-uri, conturi etc.);</t>
  </si>
  <si>
    <t>Cheltuieli aferente achiziționării sisteme de operare, software pentru creare de conținut (editoare de text/grafică sau altele);</t>
  </si>
  <si>
    <t>Cheltuieli cu alte tipuri de software disponibil pe piață sau creat la comandă, necesar în activitatea solicitantului care nu intră în celelalte categorii, în limitele impuse de specificul apelului</t>
  </si>
  <si>
    <t>Cheltuieli cu active necorporale (inclusiv cheltuieli de instalare, configurare si punere în functiune, inclusiv cheltuieli de testare)</t>
  </si>
  <si>
    <t>Cheltuieli cu echipamentele/dotarile/activele corporale(inclusiv cheltuieli de instalare, configurare si punere în functiune, inclusiv cheltuieli de testare)</t>
  </si>
  <si>
    <t xml:space="preserve">Cheltuieli cu achizitii de dispozitive și echipamente integrate cu soluții digitale, ce pot servi pentru automatizări și robotică; dispozitive și echipamente aferente e-commerce, IoT (Internet of Things), tehnologii blockchain, etc
</t>
  </si>
  <si>
    <t>Cheltuieli cu achiziții de echipamente IT care să asigurare capacitate de memorie/spațiu de stocare fizic sau într-un cloud privat, rezultând, astfel, un activ deținut de beneficiar;</t>
  </si>
  <si>
    <t>1.4.</t>
  </si>
  <si>
    <t>Cheltuieli cu achiziții de echipamente care pot conduce la operaționalizarea activelor necorporale achiziționate, specifice digitalizării solicitantului, prin utilizarea tehnologiei informației.</t>
  </si>
  <si>
    <t>Cheltuieli cu instruirea personalului în vederea operaționalizării soluțiilor digitale care fac obiectul proiectului.</t>
  </si>
  <si>
    <t>Valoarea investițiilor în instruirea angajaților nu poate depăși 5.000 euro/proiect.</t>
  </si>
  <si>
    <r>
      <t xml:space="preserve">Servicii de instruire a personalului în vederea operaționalizării soluțiilor digitale care fac obiectul proiectului.                                                              </t>
    </r>
    <r>
      <rPr>
        <i/>
        <sz val="9.5"/>
        <rFont val="Calibri"/>
        <family val="2"/>
        <scheme val="minor"/>
      </rPr>
      <t>Pentru aceste cheltuieli se va aplica opțiunea de costuri simplificate sub formă de cost unitar</t>
    </r>
  </si>
  <si>
    <t>Cheltuieli cu serviciile de trecere a arhivelor din analog/dosare/hârtie în digital indexabil</t>
  </si>
  <si>
    <t xml:space="preserve">Alte Servicii </t>
  </si>
  <si>
    <t>Cheltuieli cu servicii aferente auditului de maturitate digitală</t>
  </si>
  <si>
    <t>Cheltuieli cu auditul financiar</t>
  </si>
  <si>
    <t>Cheltuieli cu servicii de consultanță pentru elaborarea și pentru managementul/implementarea proiectului – se includ aici și cheltuielile pentru elaborarea planului de digitalizare</t>
  </si>
  <si>
    <t>5.1.</t>
  </si>
  <si>
    <t>5.3.</t>
  </si>
  <si>
    <t xml:space="preserve">Cheltuielile cu activitatea de audit financiar extern sunt eligibile in limita a </t>
  </si>
  <si>
    <t>Cheltuieli cu serviciile de consultanță pentru elaborarea și pentru managementul/implementarea proiectului (inclusiv elaborarea planului de digitalizare) sunt eligibile in limita maxima a</t>
  </si>
  <si>
    <t>din cheltuielile pentru activitatea de bază, conform secțiunii 5.2.2, lit. A. din ghidul solicitantului</t>
  </si>
  <si>
    <t>A. CHELTUIELI AFERENTE ACTIVITĂȚII DE BAZĂ</t>
  </si>
  <si>
    <t>TOTAL CHELTUIELI AFERENTE ACTIVITĂȚII DE BAZĂ</t>
  </si>
  <si>
    <t>TOTAL CAPITOL  1</t>
  </si>
  <si>
    <t> TOTAL CAPITOL 2</t>
  </si>
  <si>
    <t> TOTAL CAPITOL 3</t>
  </si>
  <si>
    <t>TOTAL CAPITOL 4</t>
  </si>
  <si>
    <t>B. CHELTUIELI  AFERNTE ACTIVITĂȚIi CONEXE ACTIVITĂȚII DE BAZĂ</t>
  </si>
  <si>
    <t>TOTAL CHELTUIELI AFERNTE ACTIVITĂȚII CONEXE ACTIVITĂȚII DE BAZĂ</t>
  </si>
  <si>
    <t>fără TVA.</t>
  </si>
  <si>
    <t>Cheltuieli pentru achiziția de active necorporale din surse externe în condiții de concurență deplină pentru activități de inovare</t>
  </si>
  <si>
    <t>Cheltuieli cu servicii de consultanta in domeniul digitalizarii/TIC</t>
  </si>
  <si>
    <t>Cheltuieli de informare, comunicare și publicitate</t>
  </si>
  <si>
    <t>CATEGORIE_NUME</t>
  </si>
  <si>
    <t>SUBCATEGORIE_NUME</t>
  </si>
  <si>
    <t>DEVIZ</t>
  </si>
  <si>
    <t>ALTE CHELTUIELI</t>
  </si>
  <si>
    <t xml:space="preserve">Alte cheltuieli </t>
  </si>
  <si>
    <t>Materiale de informare si promovare</t>
  </si>
  <si>
    <t>CHELTUIELI AFERENTE MANAGEMENTULUI DE PROIECT</t>
  </si>
  <si>
    <t>Cheltuielile salariale aferente partenerului (coordonator de proiect din partea partenerului, responsabil financiar și, opțional, responsabilul de achiziții publice și asistent manager)</t>
  </si>
  <si>
    <t xml:space="preserve">Cheltuielile salariale aferente liderului de parteneriat/partener unic (managerul de proiect,responsabil financiar si opțional responsabil achiziții publice și asistent manager) </t>
  </si>
  <si>
    <t>Cheltuielile salariale aferente liderului de parteneriat/partener unic (managerul de proiect, responsabil financiar si opțional responsabil achiziții publice și asistent manager)</t>
  </si>
  <si>
    <t xml:space="preserve">Contribuții sociale aferente cheltuielilor salariale și cheltuielilor asimilate acestora contribuții angajați și angajatori) </t>
  </si>
  <si>
    <t xml:space="preserve">CHELTUIELI CU ACHIZIȚIA DE ACTIVE FIXE CORPORALE (ALTELE DECÂT TERENURI ȘI IMOBILE), OBIECTE DE INVENTAR, MATERII PRIME ȘI  MATERIALE, INCLUSIV MATERIALE CONSUMABILE </t>
  </si>
  <si>
    <t xml:space="preserve">Cheltuieli cu achiziția de materii prime, materiale consumabile și alte produse similare necesare proiectului </t>
  </si>
  <si>
    <t>Cheltuieli cu achiziția de mijloace de transport</t>
  </si>
  <si>
    <t>Cheltuieli cu achiziția de mijloace de transport pentru AT art. 36 RDC</t>
  </si>
  <si>
    <t>Cheltuieli pentru achiziţia de active necorporale pentru cercetare industrială</t>
  </si>
  <si>
    <t>Cheltuieli pentru achiziţia de active necorporale  pentru dezvoltare experimentală</t>
  </si>
  <si>
    <t>CHELTUIELI CU DEPLASAREA</t>
  </si>
  <si>
    <t xml:space="preserve">Cheltuieli cu deplasarea </t>
  </si>
  <si>
    <t>Cheltuieli cu deplasarea pentru personal propriu și experți implicați în implementarea proiectului</t>
  </si>
  <si>
    <t>Cheltuieli cu deplasarea pentru participanți - grup țintă</t>
  </si>
  <si>
    <t>CHELTUIELI CU HRANA</t>
  </si>
  <si>
    <t>Cheltuieli cu hrana</t>
  </si>
  <si>
    <t xml:space="preserve">CHELTUIELI CU ÎNCHIRIEREA, ALTELE DECÂT CELE PREVĂZUTE LA  CHELTUIELILE GENERALE DE ADMINISTRAȚIE </t>
  </si>
  <si>
    <t xml:space="preserve">Cheltuieli cu închirierea, altele decât cele prevăzute la  cheltuielilegenerale de administrație </t>
  </si>
  <si>
    <t xml:space="preserve">CHELTUIELI CU SERVICII </t>
  </si>
  <si>
    <t xml:space="preserve">Cheltuieli pentru consultanță și expertiză </t>
  </si>
  <si>
    <t>Cheltuieli cu servicii pentru organizarea de evenimente și cursuri de formare</t>
  </si>
  <si>
    <t>Cheltuieli cu servicii pentru derularea activităților proiectului</t>
  </si>
  <si>
    <t>Cheltuieli cu servicii IT, de dezvoltare/actualizare aplicații, configurare baze de date, migrare structuri de date etc.</t>
  </si>
  <si>
    <t>Cheltuieli cu servicii de management proiect</t>
  </si>
  <si>
    <t>Cheltuieli pentru instruire specifică pentru operarea / administrarea de aplicații software</t>
  </si>
  <si>
    <t>CHELTUIELI CU SUBVENTII</t>
  </si>
  <si>
    <t xml:space="preserve">Subvenții </t>
  </si>
  <si>
    <t>Cheltuieli cu subvenții/burse/premii</t>
  </si>
  <si>
    <t>Subvenții</t>
  </si>
  <si>
    <t>Premii</t>
  </si>
  <si>
    <t>Burse</t>
  </si>
  <si>
    <t>CHELTUIELI CU SUBVENTII/BURSE/PREMII/VOUCHERE/STIMULENTE</t>
  </si>
  <si>
    <t xml:space="preserve">Cheltuieli cu subventii/burse/premii/vouchere/stimulente </t>
  </si>
  <si>
    <t xml:space="preserve">CHELTUIELI CU TAXE/ ABONAMENTE/ COTIZAȚII/ ACORDURI/ AUTORIZAȚII NECESARE PENTRU IMPLEMENTAREA PROIECTULUI </t>
  </si>
  <si>
    <t xml:space="preserve">Cheltuieli cu taxe/ abonamente/ cotizații/ acorduri/ autorizații necesare pentru implementarea proiectului </t>
  </si>
  <si>
    <t xml:space="preserve">CHELTUIELI DE LEASING </t>
  </si>
  <si>
    <t>Cheltuieli de leasing fără achiziție</t>
  </si>
  <si>
    <t>CHELTUIELI DE TIP FEDR</t>
  </si>
  <si>
    <t>Cheltuieli de tip FEDR cu excepția construcțiilor, terenurilor, achiziția imobilelor</t>
  </si>
  <si>
    <t>Cheltuieli eligibile directe care intră sub incidența ajutorului de minimis</t>
  </si>
  <si>
    <t>Cheltuieli cu taxe/ abonamente/ cotizații/ acorduri/ autorizații/ garantii bancare necesare pentru implementarea proiectului</t>
  </si>
  <si>
    <t>Subvenții pentru înființarea unei afaceri (antreprenoriat</t>
  </si>
  <si>
    <t>CHELTUIELI GENERALE DE ADMINISTRATIE</t>
  </si>
  <si>
    <t>Cheltuieli generale de administratie</t>
  </si>
  <si>
    <t>CHELTUIELI PENTRU INSTRUMENTE FINANCIARE</t>
  </si>
  <si>
    <t xml:space="preserve">Cheltuieli pentru instrumente financiare </t>
  </si>
  <si>
    <t>CHELTUIELI RESURSE UMANE</t>
  </si>
  <si>
    <t xml:space="preserve">Cheltuieli salariale pentru cercetare industrială, aferente personalul implicat in implementarea proiectului (în derularea activităților, altele decât management de proiect) </t>
  </si>
  <si>
    <t xml:space="preserve">Cheltuieli salariale pentru dezvoltare experimentală, aferente personalul implicat in implementarea proiectului (în derularea activităților, altele decât management de proiect) </t>
  </si>
  <si>
    <t xml:space="preserve">Cheltuieli salariale cu echipa de management proiect - pentru personalul angajat al solicitantului  </t>
  </si>
  <si>
    <t xml:space="preserve">Cheltuieli cu salarii pentru punerea in piata a produsului/serviciului </t>
  </si>
  <si>
    <t xml:space="preserve">Onorarii/Venituri asimilate salariilor pentru experții proprii/cooptați </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</si>
  <si>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</si>
  <si>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</si>
  <si>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</si>
  <si>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</si>
  <si>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</si>
  <si>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pentru detașarea de personal cu înaltă calificare</t>
  </si>
  <si>
    <t>Contribuții sociale aferente cheltuielilor salariale și cheltuielilor asimilate acestora (contribuții angajați și angajatori)</t>
  </si>
  <si>
    <t>CHELTUIELI SALARIALE</t>
  </si>
  <si>
    <t xml:space="preserve">Onorarii/venituri asimilate salariilor pentru experți proprii/cooptați </t>
  </si>
  <si>
    <t xml:space="preserve">Cheltuieli salariale cu personalul implicat în implementarea proiectului (în derularea  activităților, altele decât management de proiect) </t>
  </si>
  <si>
    <t>Contribuții sociale aferente cheltuielilor salariale și cheltuielilor asimilate acestora contribuții angajați și angajatori)</t>
  </si>
  <si>
    <t>Cheltuieli salariale cu echipa de management de proiect</t>
  </si>
  <si>
    <t>Cheltuieli AT efectuate pentru remunerarea personalului implicat in sistemul de coordonare, gestionare si control</t>
  </si>
  <si>
    <t>CHELTUIELI SUB FORMA DE BAREME STANDARD PENTRU COSTURI UNITARE</t>
  </si>
  <si>
    <t xml:space="preserve">Cheltuieli sub forma de bareme standard pentru costuri unitare </t>
  </si>
  <si>
    <t>Cost unitar programe de formare cu recunoaștere națională (inițiere/perfecționare/specializare)</t>
  </si>
  <si>
    <t>Cost unitar programe de calificare nivel 2</t>
  </si>
  <si>
    <t>Cost unitar programe de calificare nivel 3</t>
  </si>
  <si>
    <t>Cost unitar programe de calificare nivel 4</t>
  </si>
  <si>
    <t>CHELTUIELI SUB FORMA DE RATE FORFETARE</t>
  </si>
  <si>
    <t xml:space="preserve">Cheltuili sub forma de rata forfetara </t>
  </si>
  <si>
    <t>Cheltuieli indirecte conform art. 54 lit.a RDC 1060/2021</t>
  </si>
  <si>
    <t>Cheltuieli indirecte conform art. 54 lit.b RDC 1060/2021</t>
  </si>
  <si>
    <t>Cheltuieli sub forma de rata forfetara cf. art. 25 din Regulamentul (UE) 651/2014</t>
  </si>
  <si>
    <t>CHELTUIELI SUB FORMA DE SUME FORFETARE</t>
  </si>
  <si>
    <t xml:space="preserve">Cheltuieli sub forma de sume forfetare </t>
  </si>
  <si>
    <t>Costuri indirecte în procent de 7% din costurile directe eligibile</t>
  </si>
  <si>
    <t>Cheltuieli pentru achiziţia de active fixe corporale (altele decât terenuri și imobile), pentru cercetare industriala</t>
  </si>
  <si>
    <t xml:space="preserve">Mijloace de transport </t>
  </si>
  <si>
    <t xml:space="preserve">1.1. Obtinerea terenului </t>
  </si>
  <si>
    <t xml:space="preserve">Cheltuieli cu achiziţia imobilelor deja construite </t>
  </si>
  <si>
    <t xml:space="preserve">Cheltuieli cu achiziționarea de instalații/ echipamente specifice în scopul obținerii unei economii de energie, precum și sisteme care utilizează surse regenerabile/ alternative de energie </t>
  </si>
  <si>
    <t xml:space="preserve">Cheltuieli cu amortizarea pentru cercetare industriala </t>
  </si>
  <si>
    <t xml:space="preserve">Cheltuieli cu amortizarea pentru dezvoltare experimentală </t>
  </si>
  <si>
    <t xml:space="preserve">Cheltuieli cu serviciile de modernizare a tramvaielor, troleibuze și autobuze  electrice </t>
  </si>
  <si>
    <t xml:space="preserve">Cheltuieli pentru achiziţia si montajul de statii si puncte de incarcare electrica </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</si>
  <si>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</si>
  <si>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</si>
  <si>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</si>
  <si>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</si>
  <si>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</si>
  <si>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</si>
  <si>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</si>
  <si>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</si>
  <si>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</si>
  <si>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</si>
  <si>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Cheltuieli de amortizare pentru clădiri şi spaţii, în măsura şi pe durata utilizării acestor clădiri şi spaţii pentru activitatea de inovare de proces și organizațională</t>
  </si>
  <si>
    <t>Cheltuieli pentru achiziţia de substanţe, materiale, plante, animale de laborator, consumabile, obiecte de inventar şi alte produse similare necesare desfăşurării activităţilor de cercetare industriala</t>
  </si>
  <si>
    <t>Cheltuieli pentru achiziţia de substanţe, materiale, plante, animale de laborator, consumabile, obiecte de inventar şi alte produse similare necesare desfăşurării activităţilor de dezvoltare experimentală</t>
  </si>
  <si>
    <t>FINANȚARE LA RATE FORFETARE PENTRU COSTURILE INDIRECTE</t>
  </si>
  <si>
    <t xml:space="preserve">Rata forfetară conform art. 54 lit (b) din Regulamentului (UE) nr. 2021/1060 </t>
  </si>
  <si>
    <t>FINANTARE NELEGATA DE COSTURI</t>
  </si>
  <si>
    <t xml:space="preserve">Fiinantare nelegata de costuri </t>
  </si>
  <si>
    <t>LEASING</t>
  </si>
  <si>
    <t>Cheltuieli de leasing cu achizitie</t>
  </si>
  <si>
    <t>Cheltuieli de leasing fara achizitie</t>
  </si>
  <si>
    <t>Cheltuieli cu închirierea, altele decât cele prevăzute la cheltuielile generale de administrație</t>
  </si>
  <si>
    <t xml:space="preserve">1.4 Cheltuieli pentru relocarea/protecţia utilităţilor </t>
  </si>
  <si>
    <t>Cheltuieli conexe investitiei de baza</t>
  </si>
  <si>
    <t xml:space="preserve">6.1 Pregatirea personalului de exploatare </t>
  </si>
  <si>
    <t xml:space="preserve">6.2 Probe tehnologice si teste </t>
  </si>
  <si>
    <t>Cheltuieli pentru amplasarea de statii si puncte de incarcare electrica</t>
  </si>
  <si>
    <t>Cheltuieli pentru infrastructura rutieră, poduri, pasaje destinate prioritar transportului public urban de călători</t>
  </si>
  <si>
    <t>4.1.2 Construcții și instalații – consolidare</t>
  </si>
  <si>
    <t>Măsuri de tip FSE+</t>
  </si>
  <si>
    <t>Cheltuieli cu indemnizații aferente contractelor de internship</t>
  </si>
  <si>
    <t>Cheltuieli salariale pentru tutorii de practică</t>
  </si>
  <si>
    <t>Cheltuieli de natură salarială pentru experții proprii</t>
  </si>
  <si>
    <t xml:space="preserve">Cheltuieli cu servicii de specializate pentru implementarea măsurilor de tip FSE+ </t>
  </si>
  <si>
    <t>Cheltuieli cu servicii IT</t>
  </si>
  <si>
    <t>Cheltuieli cu alte servicii</t>
  </si>
  <si>
    <t xml:space="preserve">Cheltuieli de deplasare </t>
  </si>
  <si>
    <t>Cheltuieli de participare la cursuri de specializare/programe de formare pentru cadrele didactice</t>
  </si>
  <si>
    <t>Cheltuieli pentru acreditare la ARACIS</t>
  </si>
  <si>
    <t>Cheltuieli pentru acreditare la ANC</t>
  </si>
  <si>
    <t>Cheltuieli cu servicii de specialitate pentru dezvoltarea și pilotarea furnizării de cursuri deschise de formare continuă</t>
  </si>
  <si>
    <t>Burse/indemnizații pentru studenții aparținând grupurilor vulnerabile, inclusiv studenții cu CES</t>
  </si>
  <si>
    <t xml:space="preserve">Cheltuieli efectuate în cadrul activităților de marketing și branding </t>
  </si>
  <si>
    <t xml:space="preserve">Cheltuieli pentru consultanță și expertiză pentru elaborare P.M.U.D </t>
  </si>
  <si>
    <t>Cheltuieli cu digitizarea obiectivelor</t>
  </si>
  <si>
    <t xml:space="preserve">Cheltuieli cu servicii tehnologice specifice  </t>
  </si>
  <si>
    <t xml:space="preserve">Cheltuieli cu servicii pentru derularea activităților proiectului </t>
  </si>
  <si>
    <t xml:space="preserve">Cheltuieli de promovare a rezultatelor proiectului de cercetare industrial/dezvoltare experimentală pe scară largă  </t>
  </si>
  <si>
    <t xml:space="preserve">cheltuieli cu servicii IT, de dezvoltare/ actualizare aplicații, configurare baze de date, migrare structuri de date etc </t>
  </si>
  <si>
    <t xml:space="preserve">cheltuieli pentru servicii de sprijinire a inovării </t>
  </si>
  <si>
    <t xml:space="preserve">cheltuieli privind certificarea națională/ internațională a produselor, serviciilor sau diferitelor procese specific </t>
  </si>
  <si>
    <t xml:space="preserve">Cheltuieli privind implementarea si certificarea sistemelor de management a calitatii ISO </t>
  </si>
  <si>
    <t xml:space="preserve">Cheltuieli cu servicii pentru internaționalizare </t>
  </si>
  <si>
    <t xml:space="preserve">cheltuieli cu servicii de asistenta si consultanta pentru realizarea modelului conceptual inovativ </t>
  </si>
  <si>
    <t xml:space="preserve">cheltuieli aferente cercetării contractuale pentru activități de cercetare industrial </t>
  </si>
  <si>
    <t xml:space="preserve">cheltuieli aferente cercetării contractuale pentru activități de dezvoltare experimentală. </t>
  </si>
  <si>
    <t xml:space="preserve">Cheltuieli pentru obtinerea, validarea si protejarea brevetelor si a altor active necorporale  </t>
  </si>
  <si>
    <t xml:space="preserve">Cheltuieli pentru realizarea studiului de fezabilitate pregatitor pentru cercetare industriala </t>
  </si>
  <si>
    <t xml:space="preserve">Cheltuieli pentru realizarea studiului de fezabilitate pregătitor pentru dezvoltare experimentală </t>
  </si>
  <si>
    <t>Cheltuieli de promovare si informare, consultare, constientizare a grupului țintă</t>
  </si>
  <si>
    <t>Cheltuieli pentru pregătirea personalului de exploatare</t>
  </si>
  <si>
    <t>Masuri de tip FSE+ care se adresează desegregarii ?i incluziunii sociale</t>
  </si>
  <si>
    <t>Cheltuieli pentru consultan?ă ?i expertiză pentru elaborare SDT</t>
  </si>
  <si>
    <t>Cheltuieli pentru realizarea planurilor de interpretare, valorificarea obiectivelor de patrimoniu</t>
  </si>
  <si>
    <t>Cheltuieli cu servicii</t>
  </si>
  <si>
    <t>Cheltuieli cu inchirierea, altele decat cele prevazute in cheltuieli generale de administratie</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</si>
  <si>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</si>
  <si>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</si>
  <si>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</si>
  <si>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</si>
  <si>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</si>
  <si>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</si>
  <si>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</si>
  <si>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</si>
  <si>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</si>
  <si>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</si>
  <si>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Cheltuieli pentru cercetarea fundamentală</t>
  </si>
  <si>
    <t>Alte cheltuieli cu servicii</t>
  </si>
  <si>
    <t>Cheltuieli cu activitati de cooperare</t>
  </si>
  <si>
    <t>Cheltuieli de informare, consultare, constientizare</t>
  </si>
  <si>
    <t>Cheltuieli pentru consultanta</t>
  </si>
  <si>
    <t>Cheltuieli cu studii, proiectare si alte servicii aferente statiilor si punctelor de incarcare electrica</t>
  </si>
  <si>
    <t>Cheltuieli cu taxe, abonamente, cotizatii, acorduri, autorizatii necesare pentru implementarea proiectului (altele decât cele din Devizul General)</t>
  </si>
  <si>
    <t>Alte taxe</t>
  </si>
  <si>
    <t xml:space="preserve">Ponderea investiției propuse în cifra de afaceri a solicitantului în anul anterior depunerii cererii de finanțare </t>
  </si>
  <si>
    <t xml:space="preserve">Raport investiție propusă în active necorporale față de active corporale </t>
  </si>
  <si>
    <t>fără TVA, trimestrial, aferente activităților ce pot fi auditate în trimestrul respectiv</t>
  </si>
  <si>
    <t>Tabel 1 - Proiectia fluxului de numerar la nivelul intregii activitati a intreprinderii, cu ajutor nerambursabil, pe perioada de implementare si operare a investitiei</t>
  </si>
  <si>
    <t>Nr. Crt.</t>
  </si>
  <si>
    <t>CATEGORIA</t>
  </si>
  <si>
    <t>Credite pe termen lung, din care</t>
  </si>
  <si>
    <t>Imprumut pentru realizarea investitiei</t>
  </si>
  <si>
    <t>2.2.</t>
  </si>
  <si>
    <t>Alte Credite pe termen mediu si lung, leasinguri, alte datorii financiare</t>
  </si>
  <si>
    <t>Credite pe termen scurt</t>
  </si>
  <si>
    <t>Total intrari de lichiditati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</si>
  <si>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</si>
  <si>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</si>
  <si>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</si>
  <si>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</si>
  <si>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Total iesiri de lichiditati din activitatea finantare</t>
  </si>
  <si>
    <t>Flux de lichiditati din activitatea de finantare</t>
  </si>
  <si>
    <t>ACTIVITATEA DE INVESTITII</t>
  </si>
  <si>
    <t>INCASARI DIN ACTIVITATEA DE INVESTITII</t>
  </si>
  <si>
    <t>Total intrari de lichididati din activitatea de investitii</t>
  </si>
  <si>
    <t>Total iesiri de lichididati din activitatea de investitii</t>
  </si>
  <si>
    <t>Flux de lichiditati din activitatea de  investitii</t>
  </si>
  <si>
    <t>Flux de lichiditati din activitatea de investitii si finantare</t>
  </si>
  <si>
    <t>INCASARI DIN ACTIVITATEA DE EXPLOATARE</t>
  </si>
  <si>
    <t>Venituri din exploatare, incl TVA</t>
  </si>
  <si>
    <t>Venituri din  vanzari produse (fără TVA)</t>
  </si>
  <si>
    <t>TVA aferentă veniturilor din vanzari produse</t>
  </si>
  <si>
    <t>Venituri din prestari servicii (fără TVA)</t>
  </si>
  <si>
    <t>TVA aferentă veniturilor din  prestari servicii</t>
  </si>
  <si>
    <t>Venituri din vanzari marfuri (fără TVA)</t>
  </si>
  <si>
    <t>TVA aferentă veniturilor din vanzari marfuri</t>
  </si>
  <si>
    <t>Venituri din subventii de exploatare aferente cifrei de afaceri nete</t>
  </si>
  <si>
    <t>Venituri din subventii de exploatare aferentă cifrei de afaceri nete (fără TVA)</t>
  </si>
  <si>
    <t>TVA aferentă din subventii de exploatare aferentăe cifrei de afaceri nete</t>
  </si>
  <si>
    <t>Venituri din alte activitati</t>
  </si>
  <si>
    <t>Venituri din alte activități (fără TVA)</t>
  </si>
  <si>
    <t>TVA aferentă veniturilor din alte activități</t>
  </si>
  <si>
    <t>Alte venituri din exploatare (fără TVA)</t>
  </si>
  <si>
    <t>TVA aferentă altor venituri din exploatare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</si>
  <si>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</si>
  <si>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</si>
  <si>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</si>
  <si>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intrari de lichiditati din activitatea de exploatare</t>
  </si>
  <si>
    <t>Cheltuieli din exploatare, incl TVA</t>
  </si>
  <si>
    <t>Cheltuieli cu materiile prime si cu materialele consumabile (fără TVA)</t>
  </si>
  <si>
    <t>Alte cheltuieli materiale  (fără TVA)</t>
  </si>
  <si>
    <t>TVA aferentă altor cheltuieli materiale</t>
  </si>
  <si>
    <t>Alte cheltuieli externe (cu energia si apa)</t>
  </si>
  <si>
    <t>Alte cheltuieli externe (cu energia si apa) fără TVA</t>
  </si>
  <si>
    <t>TVA aferentă altor cheltuieli externe (cu energia si apa)</t>
  </si>
  <si>
    <t>Cheltuieli privind marfurile (fără TVA)</t>
  </si>
  <si>
    <t xml:space="preserve">TVA aferentă cheltuielilor privind marfurile </t>
  </si>
  <si>
    <t>Salarii si indemnizatii</t>
  </si>
  <si>
    <t>Alte cheltuieli de exploatare (prestatii externe, alte impozite, taxe si varsaminte asimilate, alte cheltuieli)</t>
  </si>
  <si>
    <t>Ate cheltuieli din exploatare (fără TVA)</t>
  </si>
  <si>
    <t>TVA aferentă altor cheltuieli din exploatare</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</si>
  <si>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</si>
  <si>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</si>
  <si>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</si>
  <si>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</si>
  <si>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</si>
  <si>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</si>
  <si>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</si>
  <si>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</si>
  <si>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 xml:space="preserve">Plati/incasari pentru impozite si taxe  </t>
  </si>
  <si>
    <t xml:space="preserve">Flux de lichiditati net din activitatea de exploatare </t>
  </si>
  <si>
    <t>FLUX DE LICHIDITATI (CASH FLOW)</t>
  </si>
  <si>
    <t xml:space="preserve">Flux de lichiditati net al perioadei </t>
  </si>
  <si>
    <t>VENITURI DIN EXPLOATARE</t>
  </si>
  <si>
    <t xml:space="preserve">Cifra de afaceri </t>
  </si>
  <si>
    <t>Venituri  din productia realizata pentru scopuri proprii si capitalizata</t>
  </si>
  <si>
    <t>Alte venituri din exploatare (inclusiv veniturile din subventii pentru investitii)</t>
  </si>
  <si>
    <t>Total venituri din exploatare</t>
  </si>
  <si>
    <t>CHELTUIELI DE EXPLOATARE</t>
  </si>
  <si>
    <t xml:space="preserve">Cheltuieli materiale, materii prime, mărfuri – total </t>
  </si>
  <si>
    <t>Cheltuieli cu personalul – total</t>
  </si>
  <si>
    <t>Ajustari de valoare si provizioane, amortizare - total</t>
  </si>
  <si>
    <t>Total cheltuieli de exploatare</t>
  </si>
  <si>
    <t>Rezultatul din exploatare</t>
  </si>
  <si>
    <t>Cheltuieli cu amortizarile</t>
  </si>
  <si>
    <t>TOTAL VENITURI FINANCIARE</t>
  </si>
  <si>
    <t>Total venituri financiare</t>
  </si>
  <si>
    <t>CHELTUIELI FINANCIARE DIN CARE</t>
  </si>
  <si>
    <t>Alte cheltuieli financiare</t>
  </si>
  <si>
    <t xml:space="preserve">Total cheltuieli financiare </t>
  </si>
  <si>
    <t>Rezultatul financiar</t>
  </si>
  <si>
    <t>Rezultat curent</t>
  </si>
  <si>
    <t>VENITURI TOTALE</t>
  </si>
  <si>
    <t>CHELTUIELI TOTALE</t>
  </si>
  <si>
    <t>REZULTATUL BRUT AL EXERCIŢIULUI FINANCIAR</t>
  </si>
  <si>
    <t>REZULTATUL NET AL EXERCIŢIULUI FINANCIAR</t>
  </si>
  <si>
    <t>6 - Proiecții financiare la nivelul întreprinderii</t>
  </si>
  <si>
    <t>Impozitul pe profit</t>
  </si>
  <si>
    <t>Rambursare imprumuturi asociati</t>
  </si>
  <si>
    <t>Vanzari de active corporale/necorporale, incl TVA</t>
  </si>
  <si>
    <t xml:space="preserve">TVA aferentă cheltuielilor cu materiile prime si cu materialele consumabile </t>
  </si>
  <si>
    <t>Fluxul de numerar net cumulat al intreprinderii</t>
  </si>
  <si>
    <r>
      <t xml:space="preserve">Foaia de lucru 05-Buget-Categorii si cheltuieli- </t>
    </r>
    <r>
      <rPr>
        <sz val="9.5"/>
        <rFont val="Calibri"/>
        <family val="2"/>
        <scheme val="minor"/>
      </rPr>
      <t>se completeaza automat. Informatiile sunt corelate cu categoriile si subcategoriile din MYSMIS</t>
    </r>
  </si>
  <si>
    <t>Indicați sursele de acoperire a costurilor investiționale. În cazul finanțării prin împrumut bancar, se va previziona un grafic de rambursare al acestuia, folosind informații actualizate/ se va completa graficul de rambursare al acestuia, folosind informațiile obținute de la banca finanțatoare.</t>
  </si>
  <si>
    <t>Completați cu toate tipurile/ categoriile de cheltuieli aferente întregii activității</t>
  </si>
  <si>
    <t>La determinarea fluxului de numerar net, se vor lua in considerare toate costurile (eligibile si ne-eligibile) și toate sursele de finanțare (atât pentru investiție cat si pentru operare si funcționare), inclusiv veniturile generate de proiect.</t>
  </si>
  <si>
    <t>Sustenabilitatea financiară a societății este demonstrată prin fluxuri de numerar nete cumulate pozitive pe durata întregii perioade de referință luate în considerare, demonstrând că societatea nu întâmpină riscul unui deficit de numerar (lichidități) care să pună în pericol realizarea sau operarea investiției/ intrării în procedură de insolvență.</t>
  </si>
  <si>
    <t>Completați cu toate tipurile/ categoriile de venituri ale societății.</t>
  </si>
  <si>
    <t xml:space="preserve">Intrările includ toate veniturile din valorificarea produselor/serviciilor precum și toate intrările de numerar datorate managementului resurselor financiare (fonduri nerambursabile, contribuție publică, capitaluri proprii, împrumuturi bancare). </t>
  </si>
  <si>
    <t xml:space="preserve">Ieșirile reprezintă costurile investiționale, costurile de operare, rambursările de credite, plăti dobânzi și alte cheltuieli ocazionate de obținerea creditării, taxele și impozitele, alte plăti generate de aranjamentele financiare încheiate pentru asigurarea surselor de finanțare a investiției </t>
  </si>
  <si>
    <t>Cheltuieli cu inlocuirea echipamentelor/dotarilor cu durata scurta de viata</t>
  </si>
  <si>
    <t>Tabel 2 - Proiectia Contului de profit si pierdere la nivelul intregii activitati a intreprinderii, pe perioada de implementare si operare a proiectului</t>
  </si>
  <si>
    <t>VERIFICARE INDEPLINIRE PRAGURI DE ELIGIBILITATE</t>
  </si>
  <si>
    <t>01 - Bilanțul</t>
  </si>
  <si>
    <t>04. Buget Cerere</t>
  </si>
  <si>
    <t>05- Buget-Categorii si cheltuieli</t>
  </si>
  <si>
    <t>Foaia de lucru 06- Proiectii fin Intreprindere</t>
  </si>
  <si>
    <t>Achizitii servicii, incl TVA</t>
  </si>
  <si>
    <t>14.2.</t>
  </si>
  <si>
    <t>14.3.</t>
  </si>
  <si>
    <t>14.4.</t>
  </si>
  <si>
    <t>14.5.</t>
  </si>
  <si>
    <t>15.1.</t>
  </si>
  <si>
    <t>15.2.</t>
  </si>
  <si>
    <t>15.3.</t>
  </si>
  <si>
    <t>15.4.</t>
  </si>
  <si>
    <t xml:space="preserve">Program: Programul Regiunea Centru (PR Centru) </t>
  </si>
  <si>
    <t>Fond: FEDR</t>
  </si>
  <si>
    <t xml:space="preserve">Apel de proiecte: </t>
  </si>
  <si>
    <t xml:space="preserve">Cod SMIS: </t>
  </si>
  <si>
    <t xml:space="preserve">CATEGORIE CHELTUIELI </t>
  </si>
  <si>
    <t>Tip de cheltuiala (directa/indirecta)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</si>
  <si>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</si>
  <si>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</si>
  <si>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</si>
  <si>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</si>
  <si>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</si>
  <si>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</si>
  <si>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</si>
  <si>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</si>
  <si>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TVA neeligibil</t>
  </si>
  <si>
    <t>3= 4+5+6</t>
  </si>
  <si>
    <t>7=8+9</t>
  </si>
  <si>
    <t>11=3+10</t>
  </si>
  <si>
    <t>Foaia de lucru 07-Export Smis (NU SE TRANSFORMA IN PDF, NU SE ANEXEAZA!!!)</t>
  </si>
  <si>
    <t xml:space="preserve">Foaia de lucru  08-Buget Sintetic- se completează automat. </t>
  </si>
  <si>
    <t>Obiectivului de Politică 1 O Europă mai competitivă și mai inteligentă, prin promovarea unei transformări economice inovatoare și inteligente și a conectivității TIC regionale</t>
  </si>
  <si>
    <t>Prioritatea 2 	O regiune digitală</t>
  </si>
  <si>
    <t>Acțiunea 2 	Întreprinderi digitale pentru o economie avansată - sectoarele de specializare inteligentă</t>
  </si>
  <si>
    <t>Obiectivul Specific  1.2	 Valorificarea avantajelor digitalizării în beneficiul cetățenilor, al companiilor, al organizațiilor de cercetare și al autorităților publice, OS 1.4 	Dezvoltarea competențelor pentru specializare inteligentă, tranziție industrială și antreprenoriat</t>
  </si>
  <si>
    <r>
      <rPr>
        <b/>
        <u/>
        <sz val="9.5"/>
        <rFont val="Calibri"/>
        <family val="2"/>
        <scheme val="minor"/>
      </rPr>
      <t>Foaia de lucru 9 Indicatori-</t>
    </r>
    <r>
      <rPr>
        <b/>
        <sz val="9.5"/>
        <rFont val="Calibri"/>
        <family val="2"/>
        <scheme val="minor"/>
      </rPr>
      <t xml:space="preserve"> se calculeaza automat.</t>
    </r>
  </si>
  <si>
    <t>PLATI DIN ACTIVITATEA DE INVESTITII</t>
  </si>
  <si>
    <t>Dividende (inclusiv impozitele aferente)</t>
  </si>
  <si>
    <t xml:space="preserve">Achizitii de active corporale, incl TVA </t>
  </si>
  <si>
    <t>Achizitii de active necorporale, incl TVA</t>
  </si>
  <si>
    <r>
      <rPr>
        <b/>
        <sz val="9.5"/>
        <rFont val="Calibri"/>
        <family val="2"/>
        <scheme val="minor"/>
      </rPr>
      <t>Foaia de lucru 2- CPP</t>
    </r>
    <r>
      <rPr>
        <sz val="9.5"/>
        <rFont val="Calibri"/>
        <family val="2"/>
        <scheme val="minor"/>
      </rPr>
      <t xml:space="preserve"> - 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r>
  </si>
  <si>
    <t xml:space="preserve">Cheltuieli cu activitățile obligatorii de informare și publicitate aferente proiectului sunt eligibile in plafonul maxim de </t>
  </si>
  <si>
    <t xml:space="preserve">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Export SMIS prin așezarea cursorului in coltul din stânga. </t>
  </si>
  <si>
    <t>Au fost prevazute formule de verificare a pragurilor maxim eligibile. Daca pragul maxim acceptat este depășit, mesajul  este "Atenție prag!".</t>
  </si>
  <si>
    <r>
      <t xml:space="preserve">Foaia de lucru 04- Buget Cerere-  </t>
    </r>
    <r>
      <rPr>
        <sz val="9.5"/>
        <rFont val="Calibri"/>
        <family val="2"/>
        <scheme val="minor"/>
      </rPr>
      <t>Completati datele numerice si valorice pentru dotarile, serviciile  care sunt prevazute in cadrul proiectului</t>
    </r>
    <r>
      <rPr>
        <b/>
        <sz val="9.5"/>
        <rFont val="Calibri"/>
        <family val="2"/>
        <scheme val="minor"/>
      </rPr>
      <t>. TVA-ul se introduce manual.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</si>
</sst>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
    <numFmt numFmtId="166" formatCode="#,##0.000"/>
    <numFmt numFmtId="167" formatCode="#,##0.00000"/>
    <numFmt numFmtId="168" formatCode="#,##0.000000"/>
  </numFmts>
  <fonts count="59">
    <font>
      <sz val="10"/>
      <name val="Calibri"/>
      <family val="2"/>
      <charset val="238"/>
    </font>
    <font>
      <sz val="11"/>
      <color theme="1"/>
      <name val="Calibri"/>
      <family val="2"/>
      <scheme val="minor"/>
    </font>
    <font>
      <sz val="11"/>
      <color theme="1"/>
      <name val="Calibri"/>
      <family val="2"/>
      <scheme val="minor"/>
    </font>
    <font>
      <b/>
      <sz val="10"/>
      <name val="Arial"/>
      <family val="2"/>
    </font>
    <font>
      <sz val="11"/>
      <color theme="1"/>
      <name val="Calibri"/>
      <family val="2"/>
      <charset val="238"/>
      <scheme val="minor"/>
    </font>
    <font>
      <sz val="11"/>
      <color indexed="8"/>
      <name val="Calibri"/>
      <family val="2"/>
    </font>
    <font>
      <sz val="9"/>
      <color theme="1"/>
      <name val="Calibri"/>
      <family val="2"/>
      <charset val="238"/>
      <scheme val="minor"/>
    </font>
    <font>
      <sz val="10"/>
      <name val="Calibri"/>
      <family val="2"/>
      <charset val="238"/>
    </font>
    <font>
      <b/>
      <sz val="10"/>
      <color theme="1"/>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u/>
      <sz val="9"/>
      <color theme="1"/>
      <name val="Calibri"/>
      <family val="2"/>
      <charset val="238"/>
      <scheme val="minor"/>
    </font>
    <font>
      <sz val="9"/>
      <name val="Calibri"/>
      <family val="2"/>
      <scheme val="minor"/>
    </font>
    <font>
      <sz val="9"/>
      <name val="Calibri"/>
      <family val="2"/>
      <charset val="238"/>
    </font>
    <font>
      <b/>
      <sz val="9"/>
      <name val="Calibri"/>
      <family val="2"/>
      <scheme val="minor"/>
    </font>
    <font>
      <b/>
      <sz val="9"/>
      <color theme="1"/>
      <name val="Calibri"/>
      <family val="2"/>
      <scheme val="minor"/>
    </font>
    <font>
      <u/>
      <sz val="9"/>
      <color theme="1"/>
      <name val="Calibri"/>
      <family val="2"/>
      <charset val="238"/>
      <scheme val="minor"/>
    </font>
    <font>
      <b/>
      <sz val="9"/>
      <name val="Arial"/>
      <family val="2"/>
    </font>
    <font>
      <b/>
      <u/>
      <sz val="9"/>
      <name val="Calibri"/>
      <family val="2"/>
      <charset val="238"/>
      <scheme val="minor"/>
    </font>
    <font>
      <sz val="9"/>
      <name val="Arial"/>
      <family val="2"/>
    </font>
    <font>
      <u/>
      <sz val="9"/>
      <name val="Calibri"/>
      <family val="2"/>
      <charset val="238"/>
      <scheme val="minor"/>
    </font>
    <font>
      <b/>
      <sz val="9"/>
      <name val="Calibri"/>
      <family val="2"/>
      <charset val="238"/>
    </font>
    <font>
      <b/>
      <i/>
      <sz val="9"/>
      <name val="Calibri"/>
      <family val="2"/>
      <charset val="238"/>
    </font>
    <font>
      <b/>
      <sz val="9"/>
      <color rgb="FF00000A"/>
      <name val="Calibri"/>
      <family val="2"/>
      <charset val="238"/>
    </font>
    <font>
      <sz val="9"/>
      <color rgb="FF00000A"/>
      <name val="Calibri"/>
      <family val="2"/>
      <charset val="238"/>
    </font>
    <font>
      <sz val="8"/>
      <name val="Calibri"/>
      <family val="2"/>
      <charset val="238"/>
    </font>
    <font>
      <sz val="9"/>
      <name val="Arial Narrow"/>
      <family val="2"/>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b/>
      <u/>
      <sz val="9.5"/>
      <name val="Calibri"/>
      <family val="2"/>
      <scheme val="minor"/>
    </font>
    <font>
      <b/>
      <sz val="9"/>
      <name val="Calibri"/>
      <family val="2"/>
    </font>
    <font>
      <sz val="9"/>
      <name val="Calibri"/>
      <family val="2"/>
    </font>
    <font>
      <sz val="10"/>
      <name val="Arial"/>
      <family val="2"/>
      <charset val="1"/>
    </font>
    <font>
      <b/>
      <sz val="10"/>
      <name val="Calibri"/>
      <family val="2"/>
      <charset val="238"/>
    </font>
    <font>
      <sz val="8"/>
      <name val="Calibri"/>
      <family val="2"/>
      <scheme val="minor"/>
    </font>
    <font>
      <sz val="9"/>
      <name val="Times New Roman"/>
      <family val="1"/>
    </font>
    <font>
      <i/>
      <sz val="9"/>
      <name val="Calibri"/>
      <family val="2"/>
      <scheme val="minor"/>
    </font>
    <font>
      <sz val="10"/>
      <color rgb="FF00000A"/>
      <name val="Calibri"/>
      <family val="2"/>
    </font>
    <font>
      <sz val="9"/>
      <color theme="1"/>
      <name val="Calibri"/>
      <family val="2"/>
      <scheme val="minor"/>
    </font>
    <font>
      <b/>
      <sz val="9"/>
      <color theme="0"/>
      <name val="Calibri"/>
      <family val="2"/>
      <scheme val="minor"/>
    </font>
    <font>
      <b/>
      <i/>
      <sz val="9"/>
      <color theme="1"/>
      <name val="Calibri"/>
      <family val="2"/>
      <scheme val="minor"/>
    </font>
    <font>
      <i/>
      <sz val="9"/>
      <color theme="1"/>
      <name val="Calibri"/>
      <family val="2"/>
      <scheme val="minor"/>
    </font>
    <font>
      <sz val="9"/>
      <name val="Calibri"/>
      <family val="1"/>
    </font>
    <font>
      <i/>
      <sz val="9.5"/>
      <name val="Calibri"/>
      <family val="2"/>
      <scheme val="minor"/>
    </font>
    <font>
      <b/>
      <sz val="10"/>
      <color rgb="FF7030A0"/>
      <name val="Calibri"/>
      <family val="2"/>
      <scheme val="minor"/>
    </font>
    <font>
      <sz val="11"/>
      <name val="Dialog"/>
      <charset val="1"/>
    </font>
    <font>
      <b/>
      <sz val="8"/>
      <name val="Calibri"/>
      <family val="2"/>
    </font>
    <font>
      <sz val="10"/>
      <name val="Trebuchet MS"/>
      <family val="2"/>
    </font>
    <font>
      <b/>
      <sz val="10"/>
      <name val="Trebuchet MS"/>
      <family val="2"/>
    </font>
    <font>
      <b/>
      <sz val="8"/>
      <name val="Verdana"/>
      <family val="2"/>
    </font>
    <font>
      <u/>
      <sz val="10"/>
      <color theme="10"/>
      <name val="Calibri"/>
      <family val="2"/>
      <charset val="238"/>
    </font>
    <font>
      <b/>
      <sz val="9"/>
      <color rgb="FFC00000"/>
      <name val="Calibri"/>
      <family val="2"/>
      <scheme val="minor"/>
    </font>
    <font>
      <b/>
      <i/>
      <sz val="9"/>
      <name val="Calibri"/>
      <family val="2"/>
      <scheme val="minor"/>
    </font>
    <font>
      <b/>
      <i/>
      <sz val="9"/>
      <color rgb="FFC00000"/>
      <name val="Calibri"/>
      <family val="2"/>
      <scheme val="minor"/>
    </font>
    <font>
      <i/>
      <sz val="9"/>
      <color rgb="FFC00000"/>
      <name val="Calibri"/>
      <family val="2"/>
      <scheme val="minor"/>
    </font>
    <font>
      <b/>
      <sz val="11"/>
      <color indexed="8"/>
      <name val="Calibri"/>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5" tint="0.79998168889431442"/>
        <bgColor theme="4" tint="0.79998168889431442"/>
      </patternFill>
    </fill>
    <fill>
      <patternFill patternType="solid">
        <fgColor theme="8" tint="0.79998168889431442"/>
        <bgColor indexed="64"/>
      </patternFill>
    </fill>
    <fill>
      <patternFill patternType="solid">
        <fgColor theme="0" tint="-0.34998626667073579"/>
        <bgColor indexed="64"/>
      </patternFill>
    </fill>
    <fill>
      <patternFill patternType="solid">
        <fgColor rgb="FFCCCCCC"/>
        <bgColor rgb="FFCCCCFF"/>
      </patternFill>
    </fill>
    <fill>
      <patternFill patternType="solid">
        <fgColor theme="0"/>
        <bgColor rgb="FFCCCCFF"/>
      </patternFill>
    </fill>
    <fill>
      <patternFill patternType="solid">
        <fgColor theme="6" tint="0.79998168889431442"/>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9">
    <xf numFmtId="0" fontId="0" fillId="0" borderId="0"/>
    <xf numFmtId="0" fontId="4" fillId="0" borderId="0"/>
    <xf numFmtId="0" fontId="2" fillId="0" borderId="0"/>
    <xf numFmtId="9" fontId="5" fillId="0" borderId="0" applyFont="0" applyFill="0" applyBorder="0" applyAlignment="0" applyProtection="0"/>
    <xf numFmtId="0" fontId="1" fillId="0" borderId="0"/>
    <xf numFmtId="9" fontId="7" fillId="0" borderId="0" applyFont="0" applyFill="0" applyBorder="0" applyAlignment="0" applyProtection="0"/>
    <xf numFmtId="0" fontId="35" fillId="0" borderId="0" applyBorder="0" applyProtection="0"/>
    <xf numFmtId="0" fontId="4" fillId="0" borderId="0"/>
    <xf numFmtId="0" fontId="53" fillId="0" borderId="0" applyNumberFormat="0" applyFill="0" applyBorder="0" applyAlignment="0" applyProtection="0"/>
  </cellStyleXfs>
  <cellXfs count="377">
    <xf numFmtId="0" fontId="0" fillId="0" borderId="0" xfId="0"/>
    <xf numFmtId="0" fontId="10" fillId="0" borderId="3" xfId="4" applyFont="1" applyBorder="1" applyAlignment="1">
      <alignment horizontal="right" vertical="top" wrapText="1"/>
    </xf>
    <xf numFmtId="0" fontId="10" fillId="0" borderId="3" xfId="0" applyFont="1" applyBorder="1" applyAlignment="1">
      <alignment horizontal="right" vertical="top" wrapText="1"/>
    </xf>
    <xf numFmtId="4" fontId="10" fillId="0" borderId="3" xfId="4" applyNumberFormat="1" applyFont="1" applyBorder="1" applyAlignment="1">
      <alignment horizontal="left" vertical="top" wrapText="1"/>
    </xf>
    <xf numFmtId="4" fontId="10" fillId="0" borderId="3" xfId="0" applyNumberFormat="1" applyFont="1" applyBorder="1" applyAlignment="1">
      <alignment vertical="top" wrapText="1"/>
    </xf>
    <xf numFmtId="4" fontId="10" fillId="0" borderId="3" xfId="0" applyNumberFormat="1" applyFont="1" applyBorder="1" applyAlignment="1">
      <alignment horizontal="left" vertical="top" wrapText="1"/>
    </xf>
    <xf numFmtId="0" fontId="10" fillId="0" borderId="0" xfId="0" applyFont="1" applyAlignment="1">
      <alignment horizontal="right" vertical="top"/>
    </xf>
    <xf numFmtId="4" fontId="11" fillId="0" borderId="3" xfId="0" applyNumberFormat="1" applyFont="1" applyBorder="1" applyAlignment="1">
      <alignment vertical="top" wrapText="1"/>
    </xf>
    <xf numFmtId="0" fontId="8" fillId="0" borderId="0" xfId="1" applyFont="1" applyAlignment="1">
      <alignment horizontal="left" vertical="top"/>
    </xf>
    <xf numFmtId="0" fontId="10" fillId="0" borderId="0" xfId="0" applyFont="1" applyAlignment="1">
      <alignment vertical="top"/>
    </xf>
    <xf numFmtId="4" fontId="11" fillId="0" borderId="3" xfId="0" applyNumberFormat="1" applyFont="1" applyBorder="1" applyAlignment="1">
      <alignment horizontal="left" vertical="top" wrapText="1"/>
    </xf>
    <xf numFmtId="0" fontId="10" fillId="0" borderId="3" xfId="0" applyFont="1" applyBorder="1" applyAlignment="1">
      <alignment vertical="top" wrapText="1"/>
    </xf>
    <xf numFmtId="0" fontId="11" fillId="0" borderId="3" xfId="4" applyFont="1" applyBorder="1" applyAlignment="1">
      <alignment horizontal="right" vertical="top" wrapText="1"/>
    </xf>
    <xf numFmtId="0" fontId="10" fillId="0" borderId="0" xfId="0" applyFont="1" applyAlignment="1">
      <alignment vertical="top" wrapText="1"/>
    </xf>
    <xf numFmtId="0" fontId="11" fillId="0" borderId="3" xfId="0" applyFont="1" applyBorder="1" applyAlignment="1">
      <alignment vertical="top" wrapText="1"/>
    </xf>
    <xf numFmtId="3" fontId="11" fillId="0" borderId="3" xfId="0" applyNumberFormat="1" applyFont="1" applyBorder="1" applyAlignment="1">
      <alignment vertical="top" wrapText="1"/>
    </xf>
    <xf numFmtId="0" fontId="11" fillId="0" borderId="0" xfId="0" applyFont="1" applyAlignment="1">
      <alignment vertical="top"/>
    </xf>
    <xf numFmtId="3" fontId="10" fillId="0" borderId="3" xfId="0" applyNumberFormat="1" applyFont="1" applyBorder="1" applyAlignment="1">
      <alignment vertical="top" wrapText="1"/>
    </xf>
    <xf numFmtId="0" fontId="6" fillId="0" borderId="0" xfId="0" applyFont="1" applyAlignment="1">
      <alignment vertical="top" wrapText="1"/>
    </xf>
    <xf numFmtId="3" fontId="10" fillId="0" borderId="0" xfId="0" applyNumberFormat="1" applyFont="1" applyAlignment="1">
      <alignment horizontal="right" vertical="top"/>
    </xf>
    <xf numFmtId="3" fontId="11" fillId="0" borderId="3" xfId="0" applyNumberFormat="1" applyFont="1" applyBorder="1" applyAlignment="1">
      <alignment horizontal="right" vertical="top"/>
    </xf>
    <xf numFmtId="3" fontId="10" fillId="2" borderId="3" xfId="0" applyNumberFormat="1" applyFont="1" applyFill="1" applyBorder="1" applyAlignment="1" applyProtection="1">
      <alignment horizontal="right" vertical="top"/>
      <protection locked="0"/>
    </xf>
    <xf numFmtId="3" fontId="10" fillId="0" borderId="3" xfId="0" applyNumberFormat="1" applyFont="1" applyBorder="1" applyAlignment="1">
      <alignment horizontal="right" vertical="top"/>
    </xf>
    <xf numFmtId="4" fontId="10" fillId="0" borderId="0" xfId="0" applyNumberFormat="1" applyFont="1" applyAlignment="1">
      <alignment vertical="top" wrapText="1"/>
    </xf>
    <xf numFmtId="4" fontId="11" fillId="0" borderId="0" xfId="0" applyNumberFormat="1" applyFont="1" applyAlignment="1">
      <alignment vertical="top"/>
    </xf>
    <xf numFmtId="4" fontId="11" fillId="0" borderId="3" xfId="0" applyNumberFormat="1" applyFont="1" applyBorder="1" applyAlignment="1">
      <alignment vertical="top"/>
    </xf>
    <xf numFmtId="3" fontId="6" fillId="0" borderId="3" xfId="0" applyNumberFormat="1" applyFont="1" applyBorder="1" applyAlignment="1">
      <alignment vertical="top" wrapText="1"/>
    </xf>
    <xf numFmtId="3" fontId="11" fillId="3" borderId="3" xfId="0" applyNumberFormat="1" applyFont="1" applyFill="1" applyBorder="1" applyAlignment="1">
      <alignment horizontal="right" vertical="top"/>
    </xf>
    <xf numFmtId="3" fontId="10" fillId="3" borderId="3" xfId="0" applyNumberFormat="1" applyFont="1" applyFill="1" applyBorder="1" applyAlignment="1">
      <alignment horizontal="right" vertical="top"/>
    </xf>
    <xf numFmtId="4" fontId="10" fillId="3" borderId="3" xfId="0" applyNumberFormat="1" applyFont="1" applyFill="1" applyBorder="1" applyAlignment="1">
      <alignment vertical="top" wrapText="1"/>
    </xf>
    <xf numFmtId="4" fontId="6" fillId="0" borderId="0" xfId="0" applyNumberFormat="1" applyFont="1" applyAlignment="1">
      <alignment horizontal="right" vertical="top"/>
    </xf>
    <xf numFmtId="4" fontId="6" fillId="0" borderId="0" xfId="0" applyNumberFormat="1" applyFont="1" applyAlignment="1">
      <alignment vertical="top"/>
    </xf>
    <xf numFmtId="0" fontId="6" fillId="0" borderId="0" xfId="0" applyFont="1" applyAlignment="1">
      <alignment vertical="top"/>
    </xf>
    <xf numFmtId="0" fontId="11" fillId="2" borderId="3" xfId="0" applyFont="1" applyFill="1" applyBorder="1" applyAlignment="1" applyProtection="1">
      <alignment horizontal="center" vertical="top"/>
      <protection locked="0"/>
    </xf>
    <xf numFmtId="4" fontId="10" fillId="0" borderId="0" xfId="0" applyNumberFormat="1" applyFont="1" applyAlignment="1">
      <alignment vertical="top"/>
    </xf>
    <xf numFmtId="0" fontId="11" fillId="0" borderId="3" xfId="0" applyFont="1" applyBorder="1" applyAlignment="1">
      <alignment vertical="top"/>
    </xf>
    <xf numFmtId="4" fontId="10" fillId="2" borderId="3" xfId="0" applyNumberFormat="1" applyFont="1" applyFill="1" applyBorder="1" applyAlignment="1" applyProtection="1">
      <alignment horizontal="right" vertical="top"/>
      <protection locked="0"/>
    </xf>
    <xf numFmtId="3" fontId="10" fillId="0" borderId="3" xfId="0" applyNumberFormat="1" applyFont="1" applyBorder="1" applyAlignment="1">
      <alignment vertical="top"/>
    </xf>
    <xf numFmtId="4" fontId="10" fillId="0" borderId="3" xfId="0" applyNumberFormat="1" applyFont="1" applyBorder="1" applyAlignment="1">
      <alignment horizontal="right" vertical="top"/>
    </xf>
    <xf numFmtId="4" fontId="11" fillId="0" borderId="3" xfId="0" applyNumberFormat="1" applyFont="1" applyBorder="1" applyAlignment="1">
      <alignment horizontal="right" vertical="top"/>
    </xf>
    <xf numFmtId="3" fontId="11" fillId="0" borderId="3" xfId="0" applyNumberFormat="1" applyFont="1" applyBorder="1" applyAlignment="1">
      <alignment vertical="top"/>
    </xf>
    <xf numFmtId="4" fontId="11" fillId="3" borderId="3" xfId="0" applyNumberFormat="1" applyFont="1" applyFill="1" applyBorder="1" applyAlignment="1">
      <alignment horizontal="right" vertical="top"/>
    </xf>
    <xf numFmtId="4" fontId="10" fillId="3" borderId="3" xfId="0" applyNumberFormat="1" applyFont="1" applyFill="1" applyBorder="1" applyAlignment="1">
      <alignment horizontal="right" vertical="top"/>
    </xf>
    <xf numFmtId="4" fontId="11" fillId="2" borderId="3" xfId="0" applyNumberFormat="1" applyFont="1" applyFill="1" applyBorder="1" applyAlignment="1" applyProtection="1">
      <alignment horizontal="right" vertical="top"/>
      <protection locked="0"/>
    </xf>
    <xf numFmtId="4" fontId="10" fillId="0" borderId="0" xfId="0" applyNumberFormat="1" applyFont="1" applyAlignment="1">
      <alignment horizontal="right" vertical="top"/>
    </xf>
    <xf numFmtId="0" fontId="18" fillId="0" borderId="0" xfId="0" applyFont="1" applyAlignment="1">
      <alignment vertical="top"/>
    </xf>
    <xf numFmtId="4" fontId="10" fillId="2" borderId="3" xfId="0" applyNumberFormat="1" applyFont="1" applyFill="1" applyBorder="1" applyAlignment="1" applyProtection="1">
      <alignment vertical="top"/>
      <protection locked="0"/>
    </xf>
    <xf numFmtId="0" fontId="14" fillId="0" borderId="0" xfId="0" applyFont="1" applyAlignment="1">
      <alignment vertical="top"/>
    </xf>
    <xf numFmtId="4" fontId="10" fillId="0" borderId="3" xfId="0" applyNumberFormat="1" applyFont="1" applyBorder="1" applyAlignment="1">
      <alignment vertical="top"/>
    </xf>
    <xf numFmtId="4" fontId="10" fillId="3" borderId="3" xfId="0" applyNumberFormat="1" applyFont="1" applyFill="1" applyBorder="1" applyAlignment="1">
      <alignment vertical="top"/>
    </xf>
    <xf numFmtId="4" fontId="11" fillId="2" borderId="3" xfId="0" applyNumberFormat="1" applyFont="1" applyFill="1" applyBorder="1" applyAlignment="1" applyProtection="1">
      <alignment vertical="top"/>
      <protection locked="0"/>
    </xf>
    <xf numFmtId="4" fontId="18" fillId="0" borderId="0" xfId="0" applyNumberFormat="1" applyFont="1" applyAlignment="1">
      <alignment vertical="top"/>
    </xf>
    <xf numFmtId="4" fontId="14" fillId="0" borderId="0" xfId="0" applyNumberFormat="1" applyFont="1" applyAlignment="1">
      <alignment vertical="top"/>
    </xf>
    <xf numFmtId="0" fontId="20" fillId="0" borderId="0" xfId="0" applyFont="1" applyAlignment="1">
      <alignment vertical="top"/>
    </xf>
    <xf numFmtId="0" fontId="14" fillId="0" borderId="0" xfId="0" applyFont="1" applyAlignment="1">
      <alignment vertical="top" wrapText="1"/>
    </xf>
    <xf numFmtId="0" fontId="22" fillId="0" borderId="0" xfId="0" applyFont="1" applyAlignment="1">
      <alignment horizontal="left" vertical="top" wrapText="1"/>
    </xf>
    <xf numFmtId="0" fontId="22" fillId="0" borderId="13" xfId="0" applyFont="1" applyBorder="1" applyAlignment="1">
      <alignment vertical="top" wrapText="1"/>
    </xf>
    <xf numFmtId="0" fontId="22" fillId="0" borderId="6" xfId="0" applyFont="1" applyBorder="1" applyAlignment="1">
      <alignment horizontal="right" vertical="top" wrapText="1"/>
    </xf>
    <xf numFmtId="4" fontId="14" fillId="5" borderId="8" xfId="0" applyNumberFormat="1" applyFont="1" applyFill="1" applyBorder="1" applyAlignment="1" applyProtection="1">
      <alignment horizontal="right" vertical="top" wrapText="1"/>
      <protection locked="0"/>
    </xf>
    <xf numFmtId="4" fontId="22" fillId="3" borderId="8" xfId="0" applyNumberFormat="1" applyFont="1" applyFill="1" applyBorder="1" applyAlignment="1">
      <alignment horizontal="right" vertical="top" wrapText="1"/>
    </xf>
    <xf numFmtId="4" fontId="14" fillId="0" borderId="8" xfId="0" applyNumberFormat="1" applyFont="1" applyBorder="1" applyAlignment="1">
      <alignment horizontal="right" vertical="top"/>
    </xf>
    <xf numFmtId="4" fontId="22" fillId="0" borderId="8" xfId="0" applyNumberFormat="1" applyFont="1" applyBorder="1" applyAlignment="1">
      <alignment horizontal="right" vertical="top"/>
    </xf>
    <xf numFmtId="0" fontId="14" fillId="0" borderId="6" xfId="0" applyFont="1" applyBorder="1" applyAlignment="1">
      <alignment vertical="top" wrapText="1"/>
    </xf>
    <xf numFmtId="0" fontId="14" fillId="0" borderId="8" xfId="0" applyFont="1" applyBorder="1" applyAlignment="1">
      <alignment vertical="top" wrapText="1"/>
    </xf>
    <xf numFmtId="0" fontId="11"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22" fillId="0" borderId="0" xfId="0" applyFont="1" applyAlignment="1">
      <alignment horizontal="right" vertical="top" wrapText="1"/>
    </xf>
    <xf numFmtId="0" fontId="22" fillId="0" borderId="8" xfId="0" applyFont="1" applyBorder="1" applyAlignment="1">
      <alignment horizontal="right" vertical="top" wrapText="1"/>
    </xf>
    <xf numFmtId="4" fontId="14" fillId="5" borderId="0" xfId="0" applyNumberFormat="1" applyFont="1" applyFill="1" applyAlignment="1" applyProtection="1">
      <alignment horizontal="right" vertical="top" wrapText="1"/>
      <protection locked="0"/>
    </xf>
    <xf numFmtId="0" fontId="14" fillId="0" borderId="6" xfId="0" applyFont="1" applyBorder="1" applyAlignment="1">
      <alignment horizontal="right" vertical="top" wrapText="1"/>
    </xf>
    <xf numFmtId="0" fontId="11" fillId="0" borderId="0" xfId="0" applyFont="1" applyAlignment="1" applyProtection="1">
      <alignment horizontal="right" vertical="center"/>
      <protection locked="0"/>
    </xf>
    <xf numFmtId="0" fontId="11" fillId="0" borderId="8" xfId="0" applyFont="1" applyBorder="1" applyAlignment="1" applyProtection="1">
      <alignment horizontal="right" vertical="center"/>
      <protection locked="0"/>
    </xf>
    <xf numFmtId="0" fontId="14" fillId="0" borderId="1" xfId="0" applyFont="1" applyBorder="1" applyAlignment="1">
      <alignment vertical="top" wrapText="1"/>
    </xf>
    <xf numFmtId="0" fontId="14" fillId="0" borderId="9" xfId="0" applyFont="1" applyBorder="1" applyAlignment="1">
      <alignment vertical="top" wrapText="1"/>
    </xf>
    <xf numFmtId="0" fontId="13" fillId="3" borderId="0" xfId="0" applyFont="1" applyFill="1"/>
    <xf numFmtId="0" fontId="15" fillId="3" borderId="0" xfId="0" applyFont="1" applyFill="1"/>
    <xf numFmtId="4" fontId="15" fillId="3" borderId="3" xfId="1" applyNumberFormat="1" applyFont="1" applyFill="1" applyBorder="1" applyAlignment="1">
      <alignment horizontal="center" vertical="center" wrapText="1"/>
    </xf>
    <xf numFmtId="4" fontId="10" fillId="3" borderId="0" xfId="0" applyNumberFormat="1" applyFont="1" applyFill="1" applyAlignment="1">
      <alignment vertical="top"/>
    </xf>
    <xf numFmtId="0" fontId="10" fillId="3" borderId="0" xfId="0" applyFont="1" applyFill="1" applyAlignment="1">
      <alignment vertical="top"/>
    </xf>
    <xf numFmtId="0" fontId="10" fillId="3" borderId="5" xfId="0" applyFont="1" applyFill="1" applyBorder="1" applyAlignment="1">
      <alignment vertical="top"/>
    </xf>
    <xf numFmtId="0" fontId="28" fillId="0" borderId="0" xfId="0" applyFont="1"/>
    <xf numFmtId="0" fontId="29" fillId="0" borderId="0" xfId="0" applyFont="1"/>
    <xf numFmtId="0" fontId="29" fillId="0" borderId="0" xfId="0" applyFont="1" applyAlignment="1">
      <alignment vertical="top" wrapText="1"/>
    </xf>
    <xf numFmtId="0" fontId="29" fillId="0" borderId="0" xfId="0" applyFont="1" applyAlignment="1">
      <alignment horizontal="left" vertical="top" wrapText="1"/>
    </xf>
    <xf numFmtId="0" fontId="29" fillId="3" borderId="0" xfId="0" applyFont="1" applyFill="1" applyAlignment="1">
      <alignment vertical="top" wrapText="1"/>
    </xf>
    <xf numFmtId="0" fontId="29" fillId="3" borderId="0" xfId="0" applyFont="1" applyFill="1"/>
    <xf numFmtId="0" fontId="29" fillId="3" borderId="0" xfId="0" applyFont="1" applyFill="1" applyAlignment="1">
      <alignment horizontal="left" vertical="top" wrapText="1"/>
    </xf>
    <xf numFmtId="9" fontId="28" fillId="3" borderId="0" xfId="0" applyNumberFormat="1" applyFont="1" applyFill="1" applyAlignment="1">
      <alignment vertical="top"/>
    </xf>
    <xf numFmtId="9" fontId="28" fillId="3" borderId="0" xfId="0" applyNumberFormat="1" applyFont="1" applyFill="1" applyAlignment="1">
      <alignment vertical="top" wrapText="1"/>
    </xf>
    <xf numFmtId="0" fontId="29" fillId="3" borderId="0" xfId="0" applyFont="1" applyFill="1" applyAlignment="1">
      <alignment vertical="top"/>
    </xf>
    <xf numFmtId="0" fontId="10" fillId="0" borderId="0" xfId="0" applyFont="1" applyAlignment="1">
      <alignment horizontal="center" vertical="top" wrapText="1"/>
    </xf>
    <xf numFmtId="0" fontId="11" fillId="2" borderId="3" xfId="0" applyFont="1" applyFill="1" applyBorder="1" applyAlignment="1">
      <alignment horizontal="center" vertical="top"/>
    </xf>
    <xf numFmtId="0" fontId="15" fillId="0" borderId="3" xfId="0" applyFont="1" applyBorder="1" applyAlignment="1">
      <alignment vertical="top" wrapText="1"/>
    </xf>
    <xf numFmtId="4" fontId="15" fillId="3" borderId="3" xfId="0" applyNumberFormat="1" applyFont="1" applyFill="1" applyBorder="1" applyAlignment="1">
      <alignment vertical="top"/>
    </xf>
    <xf numFmtId="0" fontId="33" fillId="0" borderId="0" xfId="0" applyFont="1" applyAlignment="1">
      <alignment vertical="top"/>
    </xf>
    <xf numFmtId="4" fontId="15" fillId="0" borderId="3" xfId="0" applyNumberFormat="1" applyFont="1" applyBorder="1" applyAlignment="1">
      <alignment horizontal="center" vertical="top"/>
    </xf>
    <xf numFmtId="0" fontId="33" fillId="0" borderId="0" xfId="0" applyFont="1" applyAlignment="1">
      <alignment horizontal="left" vertical="top" wrapText="1"/>
    </xf>
    <xf numFmtId="0" fontId="22" fillId="6" borderId="4" xfId="0" applyFont="1" applyFill="1" applyBorder="1" applyAlignment="1">
      <alignment vertical="top" wrapText="1"/>
    </xf>
    <xf numFmtId="0" fontId="13" fillId="3" borderId="0" xfId="0" applyFont="1" applyFill="1" applyAlignment="1">
      <alignment horizontal="center" vertical="center" wrapText="1"/>
    </xf>
    <xf numFmtId="4" fontId="13" fillId="2" borderId="3" xfId="0" applyNumberFormat="1" applyFont="1" applyFill="1" applyBorder="1" applyAlignment="1" applyProtection="1">
      <alignment horizontal="right"/>
      <protection locked="0"/>
    </xf>
    <xf numFmtId="0" fontId="13" fillId="0" borderId="0" xfId="0" applyFont="1"/>
    <xf numFmtId="4" fontId="15" fillId="4" borderId="3" xfId="1" applyNumberFormat="1" applyFont="1" applyFill="1" applyBorder="1" applyAlignment="1">
      <alignment horizontal="center" vertical="center" wrapText="1"/>
    </xf>
    <xf numFmtId="4" fontId="13" fillId="5" borderId="3" xfId="0" applyNumberFormat="1" applyFont="1" applyFill="1" applyBorder="1" applyAlignment="1">
      <alignment wrapText="1"/>
    </xf>
    <xf numFmtId="0" fontId="13" fillId="6" borderId="3" xfId="0" applyFont="1" applyFill="1" applyBorder="1" applyAlignment="1">
      <alignment vertical="top" wrapText="1"/>
    </xf>
    <xf numFmtId="0" fontId="13" fillId="9" borderId="3" xfId="0" applyFont="1" applyFill="1" applyBorder="1" applyAlignment="1">
      <alignment vertical="top" wrapText="1"/>
    </xf>
    <xf numFmtId="4" fontId="13" fillId="0" borderId="0" xfId="0" applyNumberFormat="1" applyFont="1"/>
    <xf numFmtId="0" fontId="13" fillId="0" borderId="0" xfId="0" applyFont="1" applyAlignment="1">
      <alignment vertical="top" wrapText="1"/>
    </xf>
    <xf numFmtId="0" fontId="32" fillId="0" borderId="0" xfId="0" applyFont="1"/>
    <xf numFmtId="0" fontId="12" fillId="0" borderId="0" xfId="0" applyFont="1" applyAlignment="1">
      <alignment vertical="top" wrapText="1"/>
    </xf>
    <xf numFmtId="0" fontId="17" fillId="0" borderId="0" xfId="0" applyFont="1" applyAlignment="1">
      <alignment vertical="top" wrapText="1"/>
    </xf>
    <xf numFmtId="3" fontId="11" fillId="3" borderId="3" xfId="0" applyNumberFormat="1" applyFont="1" applyFill="1" applyBorder="1" applyAlignment="1">
      <alignment vertical="top" wrapText="1"/>
    </xf>
    <xf numFmtId="0" fontId="0" fillId="0" borderId="0" xfId="0" applyAlignment="1">
      <alignment vertical="top"/>
    </xf>
    <xf numFmtId="0" fontId="11" fillId="0" borderId="3" xfId="0" applyFont="1" applyBorder="1" applyAlignment="1">
      <alignment horizontal="right" vertical="top" wrapText="1"/>
    </xf>
    <xf numFmtId="0" fontId="15" fillId="3" borderId="3" xfId="0" applyFont="1" applyFill="1" applyBorder="1" applyAlignment="1">
      <alignment horizontal="center" vertical="center" wrapText="1"/>
    </xf>
    <xf numFmtId="9" fontId="14" fillId="0" borderId="0" xfId="0" applyNumberFormat="1" applyFont="1" applyAlignment="1">
      <alignment vertical="top"/>
    </xf>
    <xf numFmtId="0" fontId="13" fillId="3" borderId="0" xfId="0" applyFont="1" applyFill="1" applyAlignment="1">
      <alignment vertical="center" wrapText="1"/>
    </xf>
    <xf numFmtId="0" fontId="15" fillId="3" borderId="0" xfId="0" applyFont="1" applyFill="1" applyAlignment="1">
      <alignment horizontal="center" vertical="center" wrapText="1"/>
    </xf>
    <xf numFmtId="0" fontId="13" fillId="3" borderId="3" xfId="0" applyFont="1" applyFill="1" applyBorder="1" applyAlignment="1">
      <alignment vertical="center" wrapText="1"/>
    </xf>
    <xf numFmtId="0" fontId="39" fillId="3" borderId="3" xfId="0" applyFont="1" applyFill="1" applyBorder="1" applyAlignment="1">
      <alignment horizontal="center" vertical="center" wrapText="1"/>
    </xf>
    <xf numFmtId="10" fontId="15" fillId="3" borderId="3" xfId="5" applyNumberFormat="1" applyFont="1" applyFill="1" applyBorder="1" applyAlignment="1" applyProtection="1">
      <alignment horizontal="center" vertical="center"/>
    </xf>
    <xf numFmtId="0" fontId="15" fillId="3" borderId="3" xfId="0" applyFont="1" applyFill="1" applyBorder="1" applyAlignment="1">
      <alignment horizontal="center" vertical="center"/>
    </xf>
    <xf numFmtId="164" fontId="15" fillId="3" borderId="3" xfId="5" applyNumberFormat="1" applyFont="1" applyFill="1" applyBorder="1" applyAlignment="1" applyProtection="1">
      <alignment horizontal="center" vertical="center"/>
    </xf>
    <xf numFmtId="4" fontId="13" fillId="3" borderId="3" xfId="0" applyNumberFormat="1" applyFont="1" applyFill="1" applyBorder="1" applyAlignment="1">
      <alignment vertical="center" wrapText="1"/>
    </xf>
    <xf numFmtId="0" fontId="37" fillId="3" borderId="3" xfId="0" applyFont="1" applyFill="1" applyBorder="1" applyAlignment="1">
      <alignment vertical="center" wrapText="1"/>
    </xf>
    <xf numFmtId="0" fontId="19" fillId="0" borderId="0" xfId="0" applyFont="1" applyAlignment="1">
      <alignment vertical="top" wrapText="1"/>
    </xf>
    <xf numFmtId="0" fontId="21" fillId="0" borderId="0" xfId="0" applyFont="1" applyAlignment="1">
      <alignment vertical="top" wrapText="1"/>
    </xf>
    <xf numFmtId="4" fontId="14" fillId="3" borderId="8" xfId="0" applyNumberFormat="1" applyFont="1" applyFill="1" applyBorder="1" applyAlignment="1">
      <alignment horizontal="right" vertical="top" wrapText="1"/>
    </xf>
    <xf numFmtId="0" fontId="40" fillId="0" borderId="0" xfId="0" applyFont="1"/>
    <xf numFmtId="10" fontId="15" fillId="3" borderId="3" xfId="5" applyNumberFormat="1" applyFont="1" applyFill="1" applyBorder="1" applyAlignment="1" applyProtection="1">
      <alignment horizontal="center" vertical="center" wrapText="1"/>
    </xf>
    <xf numFmtId="4" fontId="27" fillId="3" borderId="16" xfId="0" applyNumberFormat="1" applyFont="1" applyFill="1" applyBorder="1" applyAlignment="1">
      <alignment vertical="center"/>
    </xf>
    <xf numFmtId="0" fontId="13" fillId="3" borderId="3" xfId="0" applyFont="1" applyFill="1" applyBorder="1" applyAlignment="1">
      <alignment horizontal="left" vertical="center" wrapText="1"/>
    </xf>
    <xf numFmtId="9" fontId="44" fillId="3" borderId="16" xfId="5" applyFont="1" applyFill="1" applyBorder="1" applyAlignment="1" applyProtection="1">
      <alignment horizontal="center" vertical="center"/>
    </xf>
    <xf numFmtId="0" fontId="13" fillId="3" borderId="0" xfId="0" applyFont="1" applyFill="1" applyAlignment="1">
      <alignment horizontal="left" vertical="top" wrapText="1"/>
    </xf>
    <xf numFmtId="1" fontId="28" fillId="3" borderId="0" xfId="0" applyNumberFormat="1" applyFont="1" applyFill="1" applyAlignment="1">
      <alignment vertical="top"/>
    </xf>
    <xf numFmtId="0" fontId="15" fillId="3" borderId="4" xfId="0" applyFont="1" applyFill="1" applyBorder="1" applyAlignment="1">
      <alignment horizontal="center" vertical="center"/>
    </xf>
    <xf numFmtId="0" fontId="0" fillId="0" borderId="16" xfId="0" applyBorder="1" applyAlignment="1">
      <alignment wrapText="1"/>
    </xf>
    <xf numFmtId="4" fontId="13" fillId="2" borderId="3" xfId="0" applyNumberFormat="1" applyFont="1" applyFill="1" applyBorder="1" applyAlignment="1" applyProtection="1">
      <alignment horizontal="right" vertical="top" wrapText="1"/>
      <protection locked="0"/>
    </xf>
    <xf numFmtId="9" fontId="44" fillId="3" borderId="15" xfId="5" applyFont="1" applyFill="1" applyBorder="1" applyAlignment="1" applyProtection="1">
      <alignment horizontal="center" vertical="center"/>
    </xf>
    <xf numFmtId="0" fontId="3" fillId="11" borderId="16" xfId="0" applyFont="1" applyFill="1" applyBorder="1" applyAlignment="1">
      <alignment horizontal="center" wrapText="1"/>
    </xf>
    <xf numFmtId="0" fontId="3" fillId="11" borderId="16" xfId="0" applyFont="1" applyFill="1" applyBorder="1" applyAlignment="1">
      <alignment horizontal="center"/>
    </xf>
    <xf numFmtId="0" fontId="48" fillId="0" borderId="16" xfId="0" applyFont="1" applyBorder="1" applyAlignment="1">
      <alignment horizontal="right"/>
    </xf>
    <xf numFmtId="0" fontId="0" fillId="3" borderId="0" xfId="0" applyFill="1"/>
    <xf numFmtId="0" fontId="3" fillId="12" borderId="16" xfId="0" applyFont="1" applyFill="1" applyBorder="1" applyAlignment="1">
      <alignment horizontal="center" wrapText="1"/>
    </xf>
    <xf numFmtId="0" fontId="3" fillId="12" borderId="16" xfId="0" applyFont="1" applyFill="1" applyBorder="1" applyAlignment="1">
      <alignment horizontal="center"/>
    </xf>
    <xf numFmtId="0" fontId="0" fillId="0" borderId="0" xfId="0" applyAlignment="1">
      <alignment wrapText="1"/>
    </xf>
    <xf numFmtId="4" fontId="13" fillId="5" borderId="3" xfId="0" applyNumberFormat="1" applyFont="1" applyFill="1" applyBorder="1" applyAlignment="1">
      <alignment vertical="top" wrapText="1"/>
    </xf>
    <xf numFmtId="4" fontId="13" fillId="9" borderId="3" xfId="0" applyNumberFormat="1" applyFont="1" applyFill="1" applyBorder="1" applyAlignment="1">
      <alignment vertical="top" wrapText="1"/>
    </xf>
    <xf numFmtId="4" fontId="13" fillId="6" borderId="3" xfId="0" applyNumberFormat="1" applyFont="1" applyFill="1" applyBorder="1" applyAlignment="1">
      <alignment vertical="top" wrapText="1"/>
    </xf>
    <xf numFmtId="0" fontId="13" fillId="13" borderId="3" xfId="0" applyFont="1" applyFill="1" applyBorder="1" applyAlignment="1">
      <alignment vertical="top" wrapText="1"/>
    </xf>
    <xf numFmtId="4" fontId="13" fillId="13" borderId="3" xfId="0" applyNumberFormat="1" applyFont="1" applyFill="1" applyBorder="1" applyAlignment="1">
      <alignment vertical="top" wrapText="1"/>
    </xf>
    <xf numFmtId="0" fontId="50" fillId="0" borderId="0" xfId="0" applyFont="1" applyAlignment="1">
      <alignment vertical="top"/>
    </xf>
    <xf numFmtId="3" fontId="11" fillId="0" borderId="3" xfId="4" applyNumberFormat="1" applyFont="1" applyBorder="1" applyAlignment="1">
      <alignment horizontal="center" vertical="center" wrapText="1"/>
    </xf>
    <xf numFmtId="0" fontId="10" fillId="0" borderId="3" xfId="0" quotePrefix="1" applyFont="1" applyBorder="1" applyAlignment="1">
      <alignment horizontal="right" vertical="top" wrapText="1"/>
    </xf>
    <xf numFmtId="3" fontId="10" fillId="0" borderId="3" xfId="0" applyNumberFormat="1" applyFont="1" applyBorder="1" applyAlignment="1">
      <alignment horizontal="right" vertical="top" wrapText="1"/>
    </xf>
    <xf numFmtId="3" fontId="11" fillId="0" borderId="3" xfId="0" applyNumberFormat="1" applyFont="1" applyBorder="1" applyAlignment="1">
      <alignment horizontal="right" vertical="top" wrapText="1"/>
    </xf>
    <xf numFmtId="3" fontId="50" fillId="0" borderId="0" xfId="0" applyNumberFormat="1" applyFont="1" applyAlignment="1">
      <alignment vertical="top"/>
    </xf>
    <xf numFmtId="0" fontId="51" fillId="0" borderId="0" xfId="0" applyFont="1" applyAlignment="1">
      <alignment vertical="top"/>
    </xf>
    <xf numFmtId="0" fontId="10" fillId="3" borderId="3" xfId="0" applyFont="1" applyFill="1" applyBorder="1" applyAlignment="1">
      <alignment horizontal="right" vertical="top" wrapText="1"/>
    </xf>
    <xf numFmtId="4" fontId="11" fillId="3" borderId="3" xfId="0" applyNumberFormat="1" applyFont="1" applyFill="1" applyBorder="1" applyAlignment="1">
      <alignment vertical="top" wrapText="1"/>
    </xf>
    <xf numFmtId="4" fontId="11" fillId="0" borderId="3" xfId="4" applyNumberFormat="1" applyFont="1" applyBorder="1" applyAlignment="1">
      <alignment horizontal="left" vertical="top" wrapText="1"/>
    </xf>
    <xf numFmtId="3" fontId="10" fillId="0" borderId="3" xfId="4" applyNumberFormat="1" applyFont="1" applyBorder="1" applyAlignment="1">
      <alignment vertical="top" wrapText="1"/>
    </xf>
    <xf numFmtId="3" fontId="10" fillId="0" borderId="3" xfId="4" applyNumberFormat="1" applyFont="1" applyBorder="1" applyAlignment="1">
      <alignment horizontal="right" vertical="top"/>
    </xf>
    <xf numFmtId="3" fontId="10" fillId="2" borderId="3" xfId="4" applyNumberFormat="1" applyFont="1" applyFill="1" applyBorder="1" applyAlignment="1" applyProtection="1">
      <alignment horizontal="right" vertical="top"/>
      <protection locked="0"/>
    </xf>
    <xf numFmtId="3" fontId="11" fillId="0" borderId="3" xfId="4" applyNumberFormat="1" applyFont="1" applyBorder="1" applyAlignment="1">
      <alignment horizontal="right" vertical="top" wrapText="1"/>
    </xf>
    <xf numFmtId="3" fontId="11" fillId="0" borderId="3" xfId="4" applyNumberFormat="1" applyFont="1" applyBorder="1" applyAlignment="1">
      <alignment horizontal="right" vertical="top"/>
    </xf>
    <xf numFmtId="3" fontId="10" fillId="0" borderId="3" xfId="4" applyNumberFormat="1" applyFont="1" applyBorder="1" applyAlignment="1">
      <alignment horizontal="right" vertical="top" wrapText="1"/>
    </xf>
    <xf numFmtId="3" fontId="10" fillId="2" borderId="3" xfId="4" applyNumberFormat="1" applyFont="1" applyFill="1" applyBorder="1" applyAlignment="1" applyProtection="1">
      <alignment horizontal="right" vertical="top" wrapText="1"/>
      <protection locked="0"/>
    </xf>
    <xf numFmtId="3" fontId="10" fillId="3" borderId="3" xfId="4" applyNumberFormat="1" applyFont="1" applyFill="1" applyBorder="1" applyAlignment="1">
      <alignment horizontal="right" vertical="top" wrapText="1"/>
    </xf>
    <xf numFmtId="3" fontId="11" fillId="0" borderId="3" xfId="4" applyNumberFormat="1" applyFont="1" applyBorder="1" applyAlignment="1">
      <alignment horizontal="left" vertical="top" wrapText="1"/>
    </xf>
    <xf numFmtId="3" fontId="11" fillId="3" borderId="3" xfId="4" applyNumberFormat="1" applyFont="1" applyFill="1" applyBorder="1" applyAlignment="1">
      <alignment horizontal="right" vertical="top" wrapText="1"/>
    </xf>
    <xf numFmtId="3" fontId="11" fillId="0" borderId="4" xfId="4" applyNumberFormat="1" applyFont="1" applyBorder="1" applyAlignment="1">
      <alignment vertical="top" wrapText="1"/>
    </xf>
    <xf numFmtId="0" fontId="41" fillId="3" borderId="3" xfId="0" applyFont="1" applyFill="1" applyBorder="1"/>
    <xf numFmtId="0" fontId="41" fillId="3" borderId="3" xfId="0" applyFont="1" applyFill="1" applyBorder="1" applyAlignment="1">
      <alignment vertical="top" wrapText="1"/>
    </xf>
    <xf numFmtId="0" fontId="41" fillId="3" borderId="0" xfId="0" applyFont="1" applyFill="1"/>
    <xf numFmtId="0" fontId="41" fillId="3" borderId="0" xfId="0" applyFont="1" applyFill="1" applyAlignment="1">
      <alignment vertical="top" wrapText="1"/>
    </xf>
    <xf numFmtId="0" fontId="41" fillId="10" borderId="0" xfId="0" applyFont="1" applyFill="1"/>
    <xf numFmtId="0" fontId="13" fillId="3" borderId="3" xfId="0" applyFont="1" applyFill="1" applyBorder="1" applyAlignment="1">
      <alignment vertical="top" wrapText="1"/>
    </xf>
    <xf numFmtId="0" fontId="13" fillId="3" borderId="3" xfId="0" applyFont="1" applyFill="1" applyBorder="1"/>
    <xf numFmtId="0" fontId="26" fillId="0" borderId="3" xfId="0" applyFont="1" applyBorder="1" applyAlignment="1">
      <alignment vertical="top" wrapText="1"/>
    </xf>
    <xf numFmtId="0" fontId="42" fillId="7" borderId="3" xfId="0" applyFont="1" applyFill="1" applyBorder="1" applyAlignment="1">
      <alignment horizontal="center" vertical="center"/>
    </xf>
    <xf numFmtId="49" fontId="15" fillId="3" borderId="3" xfId="1" applyNumberFormat="1" applyFont="1" applyFill="1" applyBorder="1" applyAlignment="1">
      <alignment vertical="center"/>
    </xf>
    <xf numFmtId="0" fontId="43" fillId="3" borderId="3" xfId="0" applyFont="1" applyFill="1" applyBorder="1" applyAlignment="1">
      <alignment horizontal="center" vertical="center" wrapText="1"/>
    </xf>
    <xf numFmtId="49" fontId="13" fillId="3" borderId="3" xfId="1" applyNumberFormat="1" applyFont="1" applyFill="1" applyBorder="1" applyAlignment="1">
      <alignment horizontal="right" vertical="center"/>
    </xf>
    <xf numFmtId="0" fontId="13" fillId="3" borderId="3" xfId="1" applyFont="1" applyFill="1" applyBorder="1" applyAlignment="1">
      <alignment vertical="top" wrapText="1"/>
    </xf>
    <xf numFmtId="4" fontId="13" fillId="3" borderId="3" xfId="1" applyNumberFormat="1" applyFont="1" applyFill="1" applyBorder="1" applyAlignment="1">
      <alignment horizontal="right" vertical="top" wrapText="1"/>
    </xf>
    <xf numFmtId="4" fontId="16" fillId="3" borderId="3" xfId="0" applyNumberFormat="1" applyFont="1" applyFill="1" applyBorder="1" applyAlignment="1">
      <alignment vertical="center"/>
    </xf>
    <xf numFmtId="0" fontId="16" fillId="3" borderId="3" xfId="0" applyFont="1" applyFill="1" applyBorder="1" applyAlignment="1">
      <alignment horizontal="center" vertical="center"/>
    </xf>
    <xf numFmtId="49" fontId="13" fillId="3" borderId="3" xfId="1" applyNumberFormat="1" applyFont="1" applyFill="1" applyBorder="1" applyAlignment="1">
      <alignment vertical="center"/>
    </xf>
    <xf numFmtId="0" fontId="15" fillId="3" borderId="3" xfId="1" applyFont="1" applyFill="1" applyBorder="1" applyAlignment="1">
      <alignment vertical="top" wrapText="1"/>
    </xf>
    <xf numFmtId="4" fontId="15" fillId="3" borderId="3" xfId="1" applyNumberFormat="1" applyFont="1" applyFill="1" applyBorder="1" applyAlignment="1">
      <alignment horizontal="right" vertical="top" wrapText="1"/>
    </xf>
    <xf numFmtId="0" fontId="49" fillId="0" borderId="3" xfId="0" applyFont="1" applyBorder="1" applyAlignment="1">
      <alignment vertical="top" wrapText="1"/>
    </xf>
    <xf numFmtId="4" fontId="41" fillId="3" borderId="3" xfId="0" applyNumberFormat="1" applyFont="1" applyFill="1" applyBorder="1" applyAlignment="1">
      <alignment vertical="center"/>
    </xf>
    <xf numFmtId="4" fontId="13" fillId="3" borderId="3" xfId="1" applyNumberFormat="1" applyFont="1" applyFill="1" applyBorder="1" applyAlignment="1">
      <alignment horizontal="right" vertical="center"/>
    </xf>
    <xf numFmtId="4" fontId="15" fillId="3" borderId="3" xfId="1" applyNumberFormat="1" applyFont="1" applyFill="1" applyBorder="1" applyAlignment="1">
      <alignment horizontal="right" vertical="center"/>
    </xf>
    <xf numFmtId="4" fontId="15" fillId="3" borderId="3" xfId="1" applyNumberFormat="1" applyFont="1" applyFill="1" applyBorder="1" applyAlignment="1">
      <alignment vertical="center"/>
    </xf>
    <xf numFmtId="49" fontId="13" fillId="3" borderId="0" xfId="1" applyNumberFormat="1" applyFont="1" applyFill="1" applyAlignment="1">
      <alignment horizontal="right" vertical="center"/>
    </xf>
    <xf numFmtId="0" fontId="15" fillId="3" borderId="0" xfId="1" applyFont="1" applyFill="1" applyAlignment="1">
      <alignment vertical="top" wrapText="1"/>
    </xf>
    <xf numFmtId="4" fontId="15" fillId="3" borderId="0" xfId="1" applyNumberFormat="1" applyFont="1" applyFill="1" applyAlignment="1">
      <alignment horizontal="right" vertical="center"/>
    </xf>
    <xf numFmtId="4" fontId="16" fillId="3" borderId="0" xfId="0" applyNumberFormat="1" applyFont="1" applyFill="1" applyAlignment="1">
      <alignment horizontal="center" vertical="center"/>
    </xf>
    <xf numFmtId="0" fontId="16" fillId="3" borderId="0" xfId="0" applyFont="1" applyFill="1" applyAlignment="1">
      <alignment horizontal="center" vertical="center"/>
    </xf>
    <xf numFmtId="0" fontId="16" fillId="0" borderId="24" xfId="1" applyFont="1" applyBorder="1" applyAlignment="1">
      <alignment vertical="center" wrapText="1"/>
    </xf>
    <xf numFmtId="0" fontId="16" fillId="0" borderId="20" xfId="1" applyFont="1" applyBorder="1" applyAlignment="1">
      <alignment vertical="top" wrapText="1"/>
    </xf>
    <xf numFmtId="0" fontId="16" fillId="0" borderId="25" xfId="1" applyFont="1" applyBorder="1" applyAlignment="1">
      <alignment horizontal="right" vertical="center" wrapText="1"/>
    </xf>
    <xf numFmtId="0" fontId="41" fillId="3" borderId="0" xfId="0" applyFont="1" applyFill="1" applyAlignment="1">
      <alignment vertical="center"/>
    </xf>
    <xf numFmtId="0" fontId="13" fillId="3" borderId="0" xfId="1" applyFont="1" applyFill="1" applyAlignment="1">
      <alignment vertical="center" wrapText="1"/>
    </xf>
    <xf numFmtId="4" fontId="16" fillId="3" borderId="0" xfId="0" applyNumberFormat="1" applyFont="1" applyFill="1" applyAlignment="1">
      <alignment vertical="center"/>
    </xf>
    <xf numFmtId="0" fontId="41" fillId="0" borderId="21" xfId="1" applyFont="1" applyBorder="1" applyAlignment="1">
      <alignment horizontal="center" vertical="center" wrapText="1"/>
    </xf>
    <xf numFmtId="0" fontId="16" fillId="0" borderId="3" xfId="1" applyFont="1" applyBorder="1" applyAlignment="1">
      <alignment vertical="top" wrapText="1"/>
    </xf>
    <xf numFmtId="4" fontId="16" fillId="0" borderId="22" xfId="1" applyNumberFormat="1" applyFont="1" applyBorder="1" applyAlignment="1">
      <alignment horizontal="right" vertical="center"/>
    </xf>
    <xf numFmtId="4" fontId="41" fillId="3" borderId="0" xfId="0" applyNumberFormat="1" applyFont="1" applyFill="1"/>
    <xf numFmtId="0" fontId="41" fillId="0" borderId="3" xfId="1" applyFont="1" applyBorder="1" applyAlignment="1">
      <alignment vertical="top" wrapText="1"/>
    </xf>
    <xf numFmtId="4" fontId="41" fillId="0" borderId="22" xfId="1" applyNumberFormat="1" applyFont="1" applyBorder="1" applyAlignment="1">
      <alignment horizontal="right" vertical="center"/>
    </xf>
    <xf numFmtId="49" fontId="15" fillId="3" borderId="0" xfId="1" applyNumberFormat="1" applyFont="1" applyFill="1" applyAlignment="1">
      <alignment vertical="center"/>
    </xf>
    <xf numFmtId="9" fontId="41" fillId="3" borderId="0" xfId="0" applyNumberFormat="1" applyFont="1" applyFill="1"/>
    <xf numFmtId="0" fontId="41" fillId="10" borderId="0" xfId="0" applyFont="1" applyFill="1" applyAlignment="1">
      <alignment vertical="center"/>
    </xf>
    <xf numFmtId="0" fontId="41" fillId="0" borderId="26" xfId="1" applyFont="1" applyBorder="1" applyAlignment="1">
      <alignment horizontal="center" vertical="center" wrapText="1"/>
    </xf>
    <xf numFmtId="0" fontId="16" fillId="0" borderId="23" xfId="1" applyFont="1" applyBorder="1" applyAlignment="1">
      <alignment vertical="top" wrapText="1"/>
    </xf>
    <xf numFmtId="0" fontId="41" fillId="0" borderId="0" xfId="0" applyFont="1"/>
    <xf numFmtId="0" fontId="41" fillId="0" borderId="0" xfId="0" applyFont="1" applyAlignment="1">
      <alignment vertical="top" wrapText="1"/>
    </xf>
    <xf numFmtId="0" fontId="41" fillId="10" borderId="0" xfId="0" applyFont="1" applyFill="1" applyAlignment="1">
      <alignment vertical="top" wrapText="1"/>
    </xf>
    <xf numFmtId="4" fontId="41" fillId="0" borderId="0" xfId="0" applyNumberFormat="1" applyFont="1"/>
    <xf numFmtId="0" fontId="52" fillId="4" borderId="0" xfId="0" applyFont="1" applyFill="1"/>
    <xf numFmtId="4" fontId="15" fillId="3" borderId="0" xfId="1" applyNumberFormat="1" applyFont="1" applyFill="1" applyAlignment="1">
      <alignment vertical="center"/>
    </xf>
    <xf numFmtId="4" fontId="13" fillId="2" borderId="3" xfId="0" applyNumberFormat="1" applyFont="1" applyFill="1" applyBorder="1" applyAlignment="1" applyProtection="1">
      <alignment horizontal="right" vertical="top"/>
      <protection locked="0"/>
    </xf>
    <xf numFmtId="4" fontId="13" fillId="3" borderId="3" xfId="1" applyNumberFormat="1" applyFont="1" applyFill="1" applyBorder="1" applyAlignment="1">
      <alignment horizontal="right" vertical="top"/>
    </xf>
    <xf numFmtId="4" fontId="15" fillId="3" borderId="3" xfId="1" applyNumberFormat="1" applyFont="1" applyFill="1" applyBorder="1" applyAlignment="1">
      <alignment horizontal="right" vertical="top"/>
    </xf>
    <xf numFmtId="4" fontId="15" fillId="7" borderId="3" xfId="1" applyNumberFormat="1" applyFont="1" applyFill="1" applyBorder="1" applyAlignment="1">
      <alignment horizontal="right" vertical="top"/>
    </xf>
    <xf numFmtId="4" fontId="13" fillId="2" borderId="3" xfId="0" applyNumberFormat="1" applyFont="1" applyFill="1" applyBorder="1" applyAlignment="1" applyProtection="1">
      <alignment vertical="top"/>
      <protection locked="0"/>
    </xf>
    <xf numFmtId="4" fontId="16" fillId="3" borderId="3" xfId="0" applyNumberFormat="1" applyFont="1" applyFill="1" applyBorder="1" applyAlignment="1">
      <alignment vertical="top"/>
    </xf>
    <xf numFmtId="4" fontId="15" fillId="7" borderId="3" xfId="1" applyNumberFormat="1" applyFont="1" applyFill="1" applyBorder="1" applyAlignment="1">
      <alignment vertical="top"/>
    </xf>
    <xf numFmtId="0" fontId="13" fillId="3" borderId="5" xfId="0" applyFont="1" applyFill="1" applyBorder="1" applyAlignment="1">
      <alignment vertical="top" wrapText="1"/>
    </xf>
    <xf numFmtId="0" fontId="41" fillId="3" borderId="5" xfId="0" applyFont="1" applyFill="1" applyBorder="1" applyAlignment="1">
      <alignment vertical="top" wrapText="1"/>
    </xf>
    <xf numFmtId="49" fontId="41" fillId="3" borderId="5" xfId="0" applyNumberFormat="1" applyFont="1" applyFill="1" applyBorder="1" applyAlignment="1">
      <alignment vertical="top" wrapText="1"/>
    </xf>
    <xf numFmtId="49" fontId="16" fillId="3" borderId="5" xfId="0" applyNumberFormat="1" applyFont="1" applyFill="1" applyBorder="1" applyAlignment="1">
      <alignment vertical="top" wrapText="1"/>
    </xf>
    <xf numFmtId="0" fontId="47" fillId="3" borderId="3" xfId="1" applyFont="1" applyFill="1" applyBorder="1" applyAlignment="1" applyProtection="1">
      <alignment vertical="top" wrapText="1"/>
      <protection hidden="1"/>
    </xf>
    <xf numFmtId="0" fontId="16" fillId="3" borderId="0" xfId="0" applyFont="1" applyFill="1"/>
    <xf numFmtId="0" fontId="16" fillId="3" borderId="0" xfId="0" applyFont="1" applyFill="1" applyAlignment="1">
      <alignment vertical="top" wrapText="1"/>
    </xf>
    <xf numFmtId="0" fontId="15" fillId="0" borderId="0" xfId="0" applyFont="1" applyAlignment="1">
      <alignment vertical="top" wrapText="1"/>
    </xf>
    <xf numFmtId="0" fontId="53" fillId="0" borderId="0" xfId="8"/>
    <xf numFmtId="4" fontId="41" fillId="2" borderId="22" xfId="1" applyNumberFormat="1" applyFont="1" applyFill="1" applyBorder="1" applyAlignment="1" applyProtection="1">
      <alignment horizontal="right" vertical="center"/>
      <protection locked="0"/>
    </xf>
    <xf numFmtId="4" fontId="13" fillId="3" borderId="3" xfId="0" applyNumberFormat="1" applyFont="1" applyFill="1" applyBorder="1" applyAlignment="1">
      <alignment horizontal="right"/>
    </xf>
    <xf numFmtId="10" fontId="13" fillId="3" borderId="0" xfId="1" applyNumberFormat="1" applyFont="1" applyFill="1" applyAlignment="1">
      <alignment vertical="center" wrapText="1"/>
    </xf>
    <xf numFmtId="0" fontId="13" fillId="0" borderId="0" xfId="0" applyFont="1" applyAlignment="1">
      <alignment wrapText="1"/>
    </xf>
    <xf numFmtId="2" fontId="15" fillId="0" borderId="0" xfId="0" applyNumberFormat="1" applyFont="1" applyAlignment="1">
      <alignment vertical="center" wrapText="1"/>
    </xf>
    <xf numFmtId="0" fontId="55" fillId="0" borderId="3" xfId="0" applyFont="1" applyBorder="1" applyAlignment="1">
      <alignment horizontal="center" vertical="center" wrapText="1"/>
    </xf>
    <xf numFmtId="0" fontId="56" fillId="0" borderId="3" xfId="0" applyFont="1" applyBorder="1" applyAlignment="1">
      <alignment horizontal="center" vertical="center" wrapText="1"/>
    </xf>
    <xf numFmtId="0" fontId="13" fillId="0" borderId="0" xfId="0" applyFont="1" applyAlignment="1">
      <alignment horizontal="center" vertical="center" wrapText="1"/>
    </xf>
    <xf numFmtId="0" fontId="39" fillId="0" borderId="3" xfId="0" applyFont="1" applyBorder="1" applyAlignment="1">
      <alignment horizontal="center" vertical="center" wrapText="1"/>
    </xf>
    <xf numFmtId="0" fontId="39" fillId="0" borderId="3" xfId="0" applyFont="1" applyBorder="1" applyAlignment="1">
      <alignment vertical="top" wrapText="1"/>
    </xf>
    <xf numFmtId="0" fontId="57" fillId="0" borderId="3" xfId="0" applyFont="1" applyBorder="1" applyAlignment="1">
      <alignment horizontal="center" vertical="center" wrapText="1"/>
    </xf>
    <xf numFmtId="0" fontId="13" fillId="0" borderId="0" xfId="0" applyFont="1" applyAlignment="1">
      <alignment horizontal="center" wrapText="1"/>
    </xf>
    <xf numFmtId="0" fontId="13" fillId="0" borderId="3" xfId="0" applyFont="1" applyBorder="1" applyAlignment="1">
      <alignment horizontal="center" wrapText="1"/>
    </xf>
    <xf numFmtId="0" fontId="13" fillId="0" borderId="3" xfId="0" applyFont="1" applyBorder="1" applyAlignment="1">
      <alignment vertical="top" wrapText="1"/>
    </xf>
    <xf numFmtId="4" fontId="13" fillId="0" borderId="3" xfId="0" applyNumberFormat="1" applyFont="1" applyBorder="1" applyAlignment="1">
      <alignment wrapText="1"/>
    </xf>
    <xf numFmtId="166" fontId="54" fillId="4" borderId="3" xfId="1" applyNumberFormat="1" applyFont="1" applyFill="1" applyBorder="1" applyAlignment="1">
      <alignment horizontal="right" vertical="top"/>
    </xf>
    <xf numFmtId="4" fontId="13" fillId="0" borderId="0" xfId="0" applyNumberFormat="1" applyFont="1" applyAlignment="1">
      <alignment wrapText="1"/>
    </xf>
    <xf numFmtId="167" fontId="13" fillId="0" borderId="0" xfId="0" applyNumberFormat="1" applyFont="1" applyAlignment="1">
      <alignment wrapText="1"/>
    </xf>
    <xf numFmtId="166" fontId="13" fillId="0" borderId="0" xfId="0" applyNumberFormat="1" applyFont="1" applyAlignment="1">
      <alignment wrapText="1"/>
    </xf>
    <xf numFmtId="168" fontId="37" fillId="0" borderId="0" xfId="0" applyNumberFormat="1" applyFont="1" applyAlignment="1">
      <alignment wrapText="1"/>
    </xf>
    <xf numFmtId="2" fontId="15" fillId="0" borderId="0" xfId="0" applyNumberFormat="1" applyFont="1" applyAlignment="1">
      <alignment vertical="top" wrapText="1"/>
    </xf>
    <xf numFmtId="0" fontId="37" fillId="0" borderId="3" xfId="0" applyFont="1" applyBorder="1" applyAlignment="1">
      <alignment vertical="top" wrapText="1"/>
    </xf>
    <xf numFmtId="0" fontId="32" fillId="0" borderId="0" xfId="0" applyFont="1" applyAlignment="1">
      <alignment vertical="top" wrapText="1"/>
    </xf>
    <xf numFmtId="165" fontId="13" fillId="0" borderId="0" xfId="0" applyNumberFormat="1" applyFont="1"/>
    <xf numFmtId="4" fontId="15" fillId="3" borderId="0" xfId="0" applyNumberFormat="1" applyFont="1" applyFill="1" applyAlignment="1">
      <alignment horizontal="center" vertical="center" wrapText="1"/>
    </xf>
    <xf numFmtId="10" fontId="13" fillId="3" borderId="0" xfId="0" applyNumberFormat="1" applyFont="1" applyFill="1"/>
    <xf numFmtId="9" fontId="15" fillId="3" borderId="0" xfId="0" applyNumberFormat="1" applyFont="1" applyFill="1" applyAlignment="1">
      <alignment horizontal="center" vertical="center" wrapText="1"/>
    </xf>
    <xf numFmtId="4" fontId="13" fillId="3" borderId="0" xfId="0" applyNumberFormat="1" applyFont="1" applyFill="1"/>
    <xf numFmtId="9" fontId="13" fillId="3" borderId="0" xfId="0" applyNumberFormat="1" applyFont="1" applyFill="1"/>
    <xf numFmtId="0" fontId="13" fillId="3" borderId="7" xfId="0" applyFont="1" applyFill="1" applyBorder="1" applyAlignment="1">
      <alignment vertical="center" wrapText="1"/>
    </xf>
    <xf numFmtId="0" fontId="13" fillId="3" borderId="3" xfId="0" applyFont="1" applyFill="1" applyBorder="1" applyAlignment="1">
      <alignment horizontal="center" vertical="center" wrapText="1"/>
    </xf>
    <xf numFmtId="4" fontId="15" fillId="7" borderId="3" xfId="0" applyNumberFormat="1" applyFont="1" applyFill="1" applyBorder="1" applyAlignment="1">
      <alignment horizontal="center"/>
    </xf>
    <xf numFmtId="0" fontId="58" fillId="0" borderId="0" xfId="0" applyFont="1" applyAlignment="1">
      <alignment horizontal="center" vertical="center"/>
    </xf>
    <xf numFmtId="0" fontId="10" fillId="3" borderId="13" xfId="0" applyFont="1" applyFill="1" applyBorder="1" applyAlignment="1">
      <alignment horizontal="center" vertical="top" wrapText="1"/>
    </xf>
    <xf numFmtId="0" fontId="10" fillId="3" borderId="14" xfId="0" applyFont="1" applyFill="1" applyBorder="1" applyAlignment="1">
      <alignment horizontal="center" vertical="top" wrapText="1"/>
    </xf>
    <xf numFmtId="0" fontId="13" fillId="3" borderId="0" xfId="0" applyFont="1" applyFill="1" applyAlignment="1">
      <alignment horizontal="left" vertical="top" wrapText="1"/>
    </xf>
    <xf numFmtId="0" fontId="29" fillId="0" borderId="0" xfId="0" applyFont="1" applyAlignment="1">
      <alignment horizontal="left" vertical="top" wrapText="1"/>
    </xf>
    <xf numFmtId="0" fontId="28" fillId="0" borderId="0" xfId="0" applyFont="1" applyAlignment="1">
      <alignment vertical="top" wrapText="1"/>
    </xf>
    <xf numFmtId="0" fontId="29" fillId="0" borderId="0" xfId="0" applyFont="1" applyAlignment="1">
      <alignment vertical="top" wrapText="1"/>
    </xf>
    <xf numFmtId="0" fontId="32" fillId="0" borderId="0" xfId="0" applyFont="1" applyAlignment="1">
      <alignment horizontal="left" vertical="top" wrapText="1"/>
    </xf>
    <xf numFmtId="0" fontId="41" fillId="3" borderId="0" xfId="0" applyFont="1" applyFill="1" applyAlignment="1">
      <alignment horizontal="left" vertical="center" wrapText="1"/>
    </xf>
    <xf numFmtId="0" fontId="29" fillId="0" borderId="0" xfId="0" applyFont="1" applyAlignment="1">
      <alignment horizontal="left"/>
    </xf>
    <xf numFmtId="0" fontId="29" fillId="3" borderId="0" xfId="0" applyFont="1" applyFill="1" applyAlignment="1">
      <alignment horizontal="left" vertical="top" wrapText="1"/>
    </xf>
    <xf numFmtId="0" fontId="28" fillId="3" borderId="0" xfId="0" applyFont="1" applyFill="1" applyAlignment="1">
      <alignment horizontal="left" vertical="top" wrapText="1"/>
    </xf>
    <xf numFmtId="0" fontId="28" fillId="0" borderId="0" xfId="0" applyFont="1" applyAlignment="1">
      <alignment horizontal="left"/>
    </xf>
    <xf numFmtId="0" fontId="29" fillId="3" borderId="0" xfId="0" applyFont="1" applyFill="1" applyAlignment="1">
      <alignment vertical="top" wrapText="1"/>
    </xf>
    <xf numFmtId="0" fontId="45" fillId="3" borderId="0" xfId="0" applyFont="1" applyFill="1" applyAlignment="1">
      <alignment horizontal="left" vertical="top" wrapText="1"/>
    </xf>
    <xf numFmtId="0" fontId="6" fillId="0" borderId="0" xfId="0" applyFont="1" applyAlignment="1">
      <alignment horizontal="left" vertical="top" wrapText="1"/>
    </xf>
    <xf numFmtId="0" fontId="10" fillId="0" borderId="6" xfId="0" applyFont="1" applyBorder="1" applyAlignment="1">
      <alignment horizontal="left" vertical="top" wrapText="1"/>
    </xf>
    <xf numFmtId="0" fontId="10" fillId="0" borderId="0" xfId="0" applyFont="1" applyAlignment="1">
      <alignment horizontal="left" vertical="top" wrapText="1"/>
    </xf>
    <xf numFmtId="0" fontId="15" fillId="3" borderId="17"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4" fontId="22" fillId="0" borderId="0" xfId="0" applyNumberFormat="1" applyFont="1" applyAlignment="1">
      <alignment horizontal="left" vertical="top" wrapText="1"/>
    </xf>
    <xf numFmtId="4" fontId="22" fillId="0" borderId="8" xfId="0" applyNumberFormat="1" applyFont="1" applyBorder="1" applyAlignment="1">
      <alignment horizontal="left" vertical="top" wrapText="1"/>
    </xf>
    <xf numFmtId="0" fontId="33" fillId="0" borderId="0" xfId="0" applyFont="1" applyAlignment="1">
      <alignment horizontal="left" vertical="top" wrapText="1"/>
    </xf>
    <xf numFmtId="0" fontId="11" fillId="0" borderId="0" xfId="0" applyFont="1" applyAlignment="1">
      <alignment horizontal="center" vertical="top" wrapText="1"/>
    </xf>
    <xf numFmtId="0" fontId="14" fillId="0" borderId="0" xfId="0" applyFont="1" applyAlignment="1">
      <alignment horizontal="left" vertical="top" wrapText="1"/>
    </xf>
    <xf numFmtId="0" fontId="22" fillId="0" borderId="0" xfId="0" applyFont="1" applyAlignment="1">
      <alignment horizontal="left" vertical="top" wrapText="1"/>
    </xf>
    <xf numFmtId="0" fontId="22" fillId="0" borderId="2" xfId="0" applyFont="1" applyBorder="1" applyAlignment="1">
      <alignment horizontal="left" vertical="top" wrapText="1"/>
    </xf>
    <xf numFmtId="0" fontId="22" fillId="0" borderId="5" xfId="0" applyFont="1" applyBorder="1" applyAlignment="1">
      <alignment horizontal="left" vertical="top" wrapText="1"/>
    </xf>
    <xf numFmtId="0" fontId="14" fillId="0" borderId="8" xfId="0" applyFont="1" applyBorder="1" applyAlignment="1">
      <alignment horizontal="left" vertical="top" wrapText="1"/>
    </xf>
    <xf numFmtId="4" fontId="14" fillId="0" borderId="0" xfId="0" applyNumberFormat="1" applyFont="1" applyAlignment="1">
      <alignment horizontal="left" vertical="top" wrapText="1"/>
    </xf>
    <xf numFmtId="0" fontId="22" fillId="6" borderId="2" xfId="0" applyFont="1" applyFill="1" applyBorder="1" applyAlignment="1">
      <alignment horizontal="left" vertical="top" wrapText="1"/>
    </xf>
    <xf numFmtId="0" fontId="22" fillId="6" borderId="5" xfId="0" applyFont="1" applyFill="1" applyBorder="1" applyAlignment="1">
      <alignment horizontal="left" vertical="top" wrapText="1"/>
    </xf>
    <xf numFmtId="0" fontId="14" fillId="6" borderId="11" xfId="0" applyFont="1" applyFill="1" applyBorder="1" applyAlignment="1">
      <alignment horizontal="left" vertical="top" wrapText="1"/>
    </xf>
    <xf numFmtId="0" fontId="14" fillId="6" borderId="12" xfId="0" applyFont="1" applyFill="1" applyBorder="1" applyAlignment="1">
      <alignment horizontal="left" vertical="top" wrapText="1"/>
    </xf>
    <xf numFmtId="0" fontId="22" fillId="2" borderId="0" xfId="0" applyFont="1" applyFill="1" applyAlignment="1">
      <alignment horizontal="left" vertical="top" wrapText="1"/>
    </xf>
    <xf numFmtId="0" fontId="22" fillId="2" borderId="8" xfId="0" applyFont="1" applyFill="1" applyBorder="1" applyAlignment="1">
      <alignment horizontal="left" vertical="top" wrapText="1"/>
    </xf>
    <xf numFmtId="0" fontId="22" fillId="0" borderId="11" xfId="0" applyFont="1" applyBorder="1" applyAlignment="1">
      <alignment horizontal="left" vertical="top" wrapText="1"/>
    </xf>
    <xf numFmtId="4" fontId="24" fillId="0" borderId="0" xfId="0" applyNumberFormat="1" applyFont="1" applyAlignment="1">
      <alignment horizontal="left" vertical="top" wrapText="1"/>
    </xf>
    <xf numFmtId="4" fontId="25" fillId="0" borderId="0" xfId="0" applyNumberFormat="1" applyFont="1" applyAlignment="1">
      <alignment horizontal="left" vertical="top" wrapText="1"/>
    </xf>
    <xf numFmtId="4" fontId="22" fillId="0" borderId="0" xfId="0" applyNumberFormat="1" applyFont="1" applyAlignment="1">
      <alignment horizontal="left" vertical="top"/>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15" fillId="7" borderId="3" xfId="1" applyFont="1" applyFill="1" applyBorder="1" applyAlignment="1">
      <alignment horizontal="center" vertical="center" wrapText="1"/>
    </xf>
    <xf numFmtId="49" fontId="16" fillId="3" borderId="0" xfId="0" applyNumberFormat="1" applyFont="1" applyFill="1" applyAlignment="1">
      <alignment horizontal="left" vertical="top" wrapText="1"/>
    </xf>
    <xf numFmtId="49" fontId="16" fillId="3" borderId="8" xfId="0" applyNumberFormat="1" applyFont="1" applyFill="1" applyBorder="1" applyAlignment="1">
      <alignment horizontal="left" vertical="top" wrapText="1"/>
    </xf>
    <xf numFmtId="0" fontId="15" fillId="7" borderId="5" xfId="1" applyFont="1" applyFill="1" applyBorder="1" applyAlignment="1">
      <alignment horizontal="center" vertical="center" wrapText="1"/>
    </xf>
    <xf numFmtId="49" fontId="16" fillId="3" borderId="1" xfId="0" applyNumberFormat="1" applyFont="1" applyFill="1" applyBorder="1" applyAlignment="1">
      <alignment horizontal="left" vertical="top" wrapText="1"/>
    </xf>
    <xf numFmtId="49" fontId="16" fillId="3" borderId="9" xfId="0" applyNumberFormat="1" applyFont="1" applyFill="1" applyBorder="1" applyAlignment="1">
      <alignment horizontal="left" vertical="top" wrapText="1"/>
    </xf>
    <xf numFmtId="4" fontId="15" fillId="7" borderId="5" xfId="0" applyNumberFormat="1" applyFont="1" applyFill="1" applyBorder="1" applyAlignment="1">
      <alignment horizontal="center" vertical="top" wrapText="1"/>
    </xf>
    <xf numFmtId="4" fontId="15" fillId="7" borderId="3" xfId="0" applyNumberFormat="1" applyFont="1" applyFill="1" applyBorder="1" applyAlignment="1">
      <alignment horizontal="center" vertical="top" wrapText="1"/>
    </xf>
    <xf numFmtId="49" fontId="15" fillId="3" borderId="3" xfId="1" applyNumberFormat="1" applyFont="1" applyFill="1" applyBorder="1" applyAlignment="1">
      <alignment horizontal="left" vertical="center" wrapText="1"/>
    </xf>
    <xf numFmtId="0" fontId="49" fillId="0" borderId="4" xfId="0" applyFont="1" applyBorder="1" applyAlignment="1">
      <alignment horizontal="left" vertical="top" wrapText="1"/>
    </xf>
    <xf numFmtId="0" fontId="49" fillId="0" borderId="2" xfId="0" applyFont="1" applyBorder="1" applyAlignment="1">
      <alignment horizontal="left" vertical="top" wrapText="1"/>
    </xf>
    <xf numFmtId="0" fontId="49" fillId="0" borderId="5" xfId="0" applyFont="1" applyBorder="1" applyAlignment="1">
      <alignment horizontal="left" vertical="top" wrapText="1"/>
    </xf>
    <xf numFmtId="0" fontId="15" fillId="3" borderId="3" xfId="1" applyFont="1" applyFill="1" applyBorder="1" applyAlignment="1">
      <alignment horizontal="left" vertical="center"/>
    </xf>
    <xf numFmtId="0" fontId="13" fillId="3" borderId="3" xfId="1" applyFont="1" applyFill="1" applyBorder="1" applyAlignment="1">
      <alignment horizontal="left" vertical="center"/>
    </xf>
    <xf numFmtId="4" fontId="15" fillId="3" borderId="3" xfId="1" applyNumberFormat="1" applyFont="1" applyFill="1" applyBorder="1" applyAlignment="1">
      <alignment horizontal="center" vertical="center" wrapText="1"/>
    </xf>
    <xf numFmtId="0" fontId="15" fillId="3" borderId="3" xfId="0" applyFont="1" applyFill="1" applyBorder="1" applyAlignment="1">
      <alignment horizontal="center" vertical="center"/>
    </xf>
    <xf numFmtId="4" fontId="41" fillId="3" borderId="3" xfId="0" applyNumberFormat="1" applyFont="1" applyFill="1" applyBorder="1" applyAlignment="1">
      <alignment horizontal="center" vertical="center"/>
    </xf>
    <xf numFmtId="49" fontId="15" fillId="3" borderId="3" xfId="1" applyNumberFormat="1" applyFont="1" applyFill="1" applyBorder="1" applyAlignment="1">
      <alignment horizontal="center" vertical="center" wrapText="1"/>
    </xf>
    <xf numFmtId="0" fontId="15" fillId="3" borderId="3" xfId="1" applyFont="1" applyFill="1" applyBorder="1" applyAlignment="1">
      <alignment horizontal="center" vertical="center" wrapText="1"/>
    </xf>
    <xf numFmtId="0" fontId="26" fillId="0" borderId="10" xfId="0" applyFont="1" applyBorder="1" applyAlignment="1">
      <alignment horizontal="center" vertical="center" wrapText="1"/>
    </xf>
    <xf numFmtId="0" fontId="26" fillId="0" borderId="7" xfId="0" applyFont="1" applyBorder="1" applyAlignment="1">
      <alignment horizontal="center" vertical="center" wrapText="1"/>
    </xf>
    <xf numFmtId="0" fontId="15" fillId="0" borderId="0" xfId="0" applyFont="1" applyAlignment="1">
      <alignment horizontal="left" vertical="top" wrapText="1"/>
    </xf>
    <xf numFmtId="4" fontId="15" fillId="4" borderId="3" xfId="1" applyNumberFormat="1" applyFont="1" applyFill="1" applyBorder="1" applyAlignment="1">
      <alignment horizontal="center" vertical="center" wrapText="1"/>
    </xf>
    <xf numFmtId="4" fontId="15" fillId="7" borderId="4" xfId="0" applyNumberFormat="1" applyFont="1" applyFill="1" applyBorder="1" applyAlignment="1">
      <alignment horizontal="center" wrapText="1"/>
    </xf>
    <xf numFmtId="4" fontId="15" fillId="7" borderId="5" xfId="0" applyNumberFormat="1" applyFont="1" applyFill="1" applyBorder="1" applyAlignment="1">
      <alignment horizontal="center" wrapText="1"/>
    </xf>
    <xf numFmtId="0" fontId="15" fillId="8" borderId="3" xfId="6" applyFont="1" applyFill="1" applyBorder="1" applyAlignment="1">
      <alignment horizontal="center" vertical="center" wrapText="1"/>
    </xf>
    <xf numFmtId="3" fontId="11" fillId="0" borderId="3" xfId="4" applyNumberFormat="1" applyFont="1" applyBorder="1" applyAlignment="1">
      <alignment horizontal="right" vertical="top" wrapText="1"/>
    </xf>
    <xf numFmtId="0" fontId="11" fillId="0" borderId="1" xfId="0" applyFont="1" applyBorder="1" applyAlignment="1">
      <alignment horizontal="center" vertical="top" wrapText="1"/>
    </xf>
    <xf numFmtId="3" fontId="11" fillId="0" borderId="4" xfId="4" applyNumberFormat="1" applyFont="1" applyBorder="1" applyAlignment="1">
      <alignment horizontal="center" vertical="center"/>
    </xf>
    <xf numFmtId="3" fontId="11" fillId="0" borderId="2" xfId="4" applyNumberFormat="1" applyFont="1" applyBorder="1" applyAlignment="1">
      <alignment horizontal="center" vertical="center"/>
    </xf>
    <xf numFmtId="0" fontId="11" fillId="0" borderId="4" xfId="0" applyFont="1" applyBorder="1" applyAlignment="1">
      <alignment horizontal="left" vertical="top" wrapText="1"/>
    </xf>
    <xf numFmtId="0" fontId="10" fillId="0" borderId="2" xfId="0" applyFont="1" applyBorder="1" applyAlignment="1">
      <alignment horizontal="left" vertical="top"/>
    </xf>
    <xf numFmtId="4" fontId="11" fillId="0" borderId="4" xfId="0" applyNumberFormat="1" applyFont="1" applyBorder="1" applyAlignment="1">
      <alignment horizontal="left" vertical="top" wrapText="1"/>
    </xf>
    <xf numFmtId="4" fontId="10" fillId="0" borderId="2" xfId="0" applyNumberFormat="1" applyFont="1" applyBorder="1" applyAlignment="1">
      <alignment horizontal="left" vertical="top"/>
    </xf>
    <xf numFmtId="4" fontId="11" fillId="0" borderId="2" xfId="0" applyNumberFormat="1" applyFont="1" applyBorder="1" applyAlignment="1">
      <alignment horizontal="left" vertical="top" wrapText="1"/>
    </xf>
    <xf numFmtId="3" fontId="11" fillId="0" borderId="3" xfId="4" applyNumberFormat="1" applyFont="1" applyBorder="1" applyAlignment="1">
      <alignment vertical="top" wrapText="1"/>
    </xf>
    <xf numFmtId="0" fontId="11" fillId="0" borderId="3" xfId="4" applyFont="1" applyBorder="1" applyAlignment="1">
      <alignment horizontal="center" vertical="center" wrapText="1"/>
    </xf>
    <xf numFmtId="0" fontId="9" fillId="0" borderId="3" xfId="4" applyFont="1" applyBorder="1" applyAlignment="1">
      <alignment horizontal="center" vertical="center" wrapText="1"/>
    </xf>
    <xf numFmtId="0" fontId="11" fillId="0" borderId="10" xfId="4" applyFont="1" applyBorder="1" applyAlignment="1">
      <alignment horizontal="center" vertical="center" wrapText="1"/>
    </xf>
    <xf numFmtId="0" fontId="9" fillId="0" borderId="7" xfId="4" applyFont="1" applyBorder="1" applyAlignment="1">
      <alignment horizontal="center" vertical="center" wrapText="1"/>
    </xf>
    <xf numFmtId="0" fontId="11" fillId="0" borderId="1" xfId="0" applyFont="1" applyBorder="1" applyAlignment="1">
      <alignment horizontal="center" vertical="center" wrapText="1"/>
    </xf>
    <xf numFmtId="0" fontId="11" fillId="0" borderId="3" xfId="4" applyFont="1" applyBorder="1" applyAlignment="1">
      <alignment vertical="top" wrapText="1"/>
    </xf>
    <xf numFmtId="4" fontId="11" fillId="0" borderId="3" xfId="0" applyNumberFormat="1" applyFont="1" applyBorder="1" applyAlignment="1">
      <alignment horizontal="right" vertical="top" wrapText="1"/>
    </xf>
    <xf numFmtId="0" fontId="8" fillId="0" borderId="0" xfId="1" applyFont="1" applyAlignment="1">
      <alignment horizontal="left" vertical="top"/>
    </xf>
    <xf numFmtId="4" fontId="11" fillId="0" borderId="4" xfId="0" applyNumberFormat="1" applyFont="1" applyBorder="1" applyAlignment="1">
      <alignment horizontal="left" vertical="top"/>
    </xf>
    <xf numFmtId="4" fontId="11" fillId="0" borderId="5" xfId="0" applyNumberFormat="1" applyFont="1" applyBorder="1" applyAlignment="1">
      <alignment horizontal="left" vertical="top"/>
    </xf>
    <xf numFmtId="4" fontId="11" fillId="0" borderId="5" xfId="0" applyNumberFormat="1" applyFont="1" applyBorder="1" applyAlignment="1">
      <alignment horizontal="left" vertical="top" wrapText="1"/>
    </xf>
    <xf numFmtId="2" fontId="15" fillId="0" borderId="0" xfId="0" applyNumberFormat="1" applyFont="1" applyAlignment="1">
      <alignment horizontal="left" vertical="center" wrapText="1"/>
    </xf>
    <xf numFmtId="0" fontId="15" fillId="0" borderId="0" xfId="0" applyFont="1" applyAlignment="1">
      <alignment horizontal="left" vertical="center" wrapText="1"/>
    </xf>
    <xf numFmtId="0" fontId="37" fillId="0" borderId="6" xfId="0" applyFont="1" applyBorder="1" applyAlignment="1">
      <alignment vertical="top" wrapText="1"/>
    </xf>
    <xf numFmtId="0" fontId="37" fillId="0" borderId="0" xfId="0" applyFont="1" applyAlignment="1">
      <alignment vertical="top" wrapText="1"/>
    </xf>
    <xf numFmtId="2" fontId="15" fillId="2" borderId="0" xfId="0" applyNumberFormat="1" applyFont="1" applyFill="1" applyAlignment="1" applyProtection="1">
      <alignment horizontal="left" vertical="center" wrapText="1"/>
      <protection locked="0"/>
    </xf>
    <xf numFmtId="4" fontId="13" fillId="2" borderId="4" xfId="0" applyNumberFormat="1" applyFont="1" applyFill="1" applyBorder="1" applyAlignment="1" applyProtection="1">
      <alignment horizontal="center" vertical="center" wrapText="1"/>
      <protection locked="0"/>
    </xf>
    <xf numFmtId="4" fontId="13" fillId="2" borderId="5" xfId="0" applyNumberFormat="1" applyFont="1" applyFill="1" applyBorder="1" applyAlignment="1" applyProtection="1">
      <alignment horizontal="center" vertical="center" wrapText="1"/>
      <protection locked="0"/>
    </xf>
    <xf numFmtId="0" fontId="15" fillId="0" borderId="3" xfId="0" applyFont="1" applyBorder="1" applyAlignment="1">
      <alignment horizontal="center" vertical="center" wrapText="1"/>
    </xf>
    <xf numFmtId="0" fontId="15" fillId="0" borderId="3" xfId="0" applyFont="1" applyBorder="1" applyAlignment="1">
      <alignment vertical="top" wrapText="1"/>
    </xf>
    <xf numFmtId="0" fontId="54" fillId="0" borderId="3" xfId="0" applyFont="1" applyBorder="1" applyAlignment="1">
      <alignment horizontal="center" vertical="center" wrapText="1"/>
    </xf>
    <xf numFmtId="4" fontId="54" fillId="4" borderId="4" xfId="1" applyNumberFormat="1" applyFont="1" applyFill="1" applyBorder="1" applyAlignment="1">
      <alignment horizontal="center" vertical="top"/>
    </xf>
    <xf numFmtId="4" fontId="54" fillId="4" borderId="2" xfId="1" applyNumberFormat="1" applyFont="1" applyFill="1" applyBorder="1" applyAlignment="1">
      <alignment horizontal="center" vertical="top"/>
    </xf>
    <xf numFmtId="4" fontId="54" fillId="4" borderId="5" xfId="1" applyNumberFormat="1" applyFont="1" applyFill="1" applyBorder="1" applyAlignment="1">
      <alignment horizontal="center" vertical="top"/>
    </xf>
    <xf numFmtId="0" fontId="16" fillId="3" borderId="4" xfId="0" applyFont="1" applyFill="1" applyBorder="1" applyAlignment="1">
      <alignment horizontal="center" vertical="center"/>
    </xf>
    <xf numFmtId="0" fontId="16" fillId="3" borderId="5" xfId="0" applyFont="1" applyFill="1" applyBorder="1" applyAlignment="1">
      <alignment horizontal="center" vertical="center"/>
    </xf>
    <xf numFmtId="168" fontId="13" fillId="0" borderId="11" xfId="0" applyNumberFormat="1" applyFont="1" applyBorder="1" applyAlignment="1">
      <alignment horizontal="center" wrapText="1"/>
    </xf>
  </cellXfs>
  <cellStyles count="9">
    <cellStyle name="Hyperlink" xfId="8" builtinId="8"/>
    <cellStyle name="Normal" xfId="0" builtinId="0" customBuiltin="1"/>
    <cellStyle name="Normal 2" xfId="1" xr:uid="{00000000-0005-0000-0000-000001000000}"/>
    <cellStyle name="Normal 2 4" xfId="7" xr:uid="{00000000-0005-0000-0000-000002000000}"/>
    <cellStyle name="Normal 3" xfId="2" xr:uid="{00000000-0005-0000-0000-000003000000}"/>
    <cellStyle name="Normal 4" xfId="4" xr:uid="{00000000-0005-0000-0000-000004000000}"/>
    <cellStyle name="Percent 2" xfId="3" xr:uid="{00000000-0005-0000-0000-000005000000}"/>
    <cellStyle name="Pivot Table Field" xfId="6" xr:uid="{00000000-0005-0000-0000-000006000000}"/>
    <cellStyle name="Procent" xfId="5" builtinId="5"/>
  </cellStyles>
  <dxfs count="5">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partamente\POR%202021-2027\Ghiduri\MACHETE\Copie%20a%20Anexa%20III.4.a%20Macheta%20financiara_Ghid%201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ilant_Solicitant"/>
      <sheetName val="3-Intreprinderi in dificultate"/>
      <sheetName val="4-Buget cerere"/>
      <sheetName val="5-Analiza financiara"/>
      <sheetName val="6-Indicatori financiari"/>
      <sheetName val="Foaie1"/>
    </sheetNames>
    <sheetDataSet>
      <sheetData sheetId="0" refreshError="1"/>
      <sheetData sheetId="1">
        <row r="27">
          <cell r="E27">
            <v>4.9307999999999996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ro"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aie1"/>
  <dimension ref="A2:B3"/>
  <sheetViews>
    <sheetView workbookViewId="0">
      <selection activeCell="A2" sqref="A2:B3"/>
    </sheetView>
  </sheetViews>
  <sheetFormatPr defaultRowHeight="13.8"/>
  <cols>
    <col min="1" max="1" width="19.5546875" customWidth="1"/>
    <col min="2" max="2" width="5.6640625" customWidth="1"/>
  </cols>
  <sheetData>
    <row r="2" spans="1:2">
      <c r="A2" s="272" t="s">
        <v>208</v>
      </c>
      <c r="B2" s="79" t="s">
        <v>165</v>
      </c>
    </row>
    <row r="3" spans="1:2">
      <c r="A3" s="273"/>
      <c r="B3" s="79" t="s">
        <v>207</v>
      </c>
    </row>
  </sheetData>
  <mergeCells count="1">
    <mergeCell ref="A2:A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B206C-61FE-45D7-9973-4DE005589D78}">
  <dimension ref="A1:N61"/>
  <sheetViews>
    <sheetView topLeftCell="A34" workbookViewId="0">
      <selection activeCell="L60" sqref="L60"/>
    </sheetView>
  </sheetViews>
  <sheetFormatPr defaultColWidth="20.5546875" defaultRowHeight="12"/>
  <cols>
    <col min="1" max="1" width="4.6640625" style="242" customWidth="1"/>
    <col min="2" max="2" width="19.5546875" style="106" customWidth="1"/>
    <col min="3" max="3" width="8.109375" style="106" customWidth="1"/>
    <col min="4" max="4" width="12.109375" style="242" customWidth="1"/>
    <col min="5" max="5" width="15.88671875" style="242" customWidth="1"/>
    <col min="6" max="6" width="13.6640625" style="242" customWidth="1"/>
    <col min="7" max="7" width="13.33203125" style="242" customWidth="1"/>
    <col min="8" max="8" width="13.5546875" style="242" bestFit="1" customWidth="1"/>
    <col min="9" max="9" width="13.33203125" style="242" customWidth="1"/>
    <col min="10" max="10" width="12.109375" style="242" customWidth="1"/>
    <col min="11" max="11" width="13" style="242" customWidth="1"/>
    <col min="12" max="12" width="12.6640625" style="242" customWidth="1"/>
    <col min="13" max="16384" width="20.5546875" style="242"/>
  </cols>
  <sheetData>
    <row r="1" spans="1:14" ht="13.2" customHeight="1">
      <c r="B1" s="362" t="s">
        <v>664</v>
      </c>
      <c r="C1" s="362"/>
      <c r="D1" s="362"/>
      <c r="E1" s="362"/>
      <c r="F1" s="362"/>
      <c r="G1" s="362"/>
      <c r="H1" s="362"/>
      <c r="I1" s="362"/>
      <c r="J1" s="362"/>
      <c r="K1" s="362"/>
      <c r="L1" s="362"/>
    </row>
    <row r="2" spans="1:14" ht="13.2" customHeight="1">
      <c r="B2" s="361" t="s">
        <v>684</v>
      </c>
      <c r="C2" s="361"/>
      <c r="D2" s="361"/>
      <c r="E2" s="361"/>
      <c r="F2" s="361"/>
      <c r="G2" s="361"/>
      <c r="H2" s="361"/>
      <c r="I2" s="361"/>
      <c r="J2" s="361"/>
      <c r="K2" s="361"/>
      <c r="L2" s="361"/>
    </row>
    <row r="3" spans="1:14" ht="13.2" customHeight="1">
      <c r="B3" s="361" t="s">
        <v>685</v>
      </c>
      <c r="C3" s="361"/>
      <c r="D3" s="361"/>
      <c r="E3" s="361"/>
      <c r="F3" s="361"/>
      <c r="G3" s="361"/>
      <c r="H3" s="361"/>
      <c r="I3" s="361"/>
      <c r="J3" s="361"/>
      <c r="K3" s="361"/>
      <c r="L3" s="361"/>
    </row>
    <row r="4" spans="1:14" ht="13.2" customHeight="1">
      <c r="B4" s="361" t="s">
        <v>665</v>
      </c>
      <c r="C4" s="361"/>
      <c r="D4" s="361"/>
      <c r="E4" s="361"/>
      <c r="F4" s="361"/>
      <c r="G4" s="361"/>
      <c r="H4" s="361"/>
      <c r="I4" s="361"/>
      <c r="J4" s="361"/>
      <c r="K4" s="361"/>
      <c r="L4" s="361"/>
    </row>
    <row r="5" spans="1:14" ht="22.95" customHeight="1">
      <c r="B5" s="361" t="s">
        <v>687</v>
      </c>
      <c r="C5" s="361"/>
      <c r="D5" s="361"/>
      <c r="E5" s="361"/>
      <c r="F5" s="361"/>
      <c r="G5" s="361"/>
      <c r="H5" s="361"/>
      <c r="I5" s="361"/>
      <c r="J5" s="361"/>
      <c r="K5" s="361"/>
      <c r="L5" s="361"/>
    </row>
    <row r="6" spans="1:14" ht="13.2" customHeight="1">
      <c r="B6" s="361" t="s">
        <v>686</v>
      </c>
      <c r="C6" s="361"/>
      <c r="D6" s="361"/>
      <c r="E6" s="361"/>
      <c r="F6" s="361"/>
      <c r="G6" s="361"/>
      <c r="H6" s="361"/>
      <c r="I6" s="361"/>
      <c r="J6" s="361"/>
      <c r="K6" s="361"/>
      <c r="L6" s="361"/>
    </row>
    <row r="7" spans="1:14" ht="13.2" customHeight="1">
      <c r="B7" s="259" t="s">
        <v>666</v>
      </c>
      <c r="C7" s="365"/>
      <c r="D7" s="365"/>
      <c r="E7" s="365"/>
      <c r="F7" s="365"/>
      <c r="G7" s="365"/>
      <c r="H7" s="365"/>
      <c r="I7" s="365"/>
      <c r="J7" s="365"/>
      <c r="K7" s="365"/>
      <c r="L7" s="365"/>
    </row>
    <row r="8" spans="1:14" ht="13.2" customHeight="1">
      <c r="B8" s="259" t="s">
        <v>667</v>
      </c>
      <c r="C8" s="366"/>
      <c r="D8" s="367"/>
      <c r="E8" s="243"/>
      <c r="F8" s="243"/>
      <c r="G8" s="243"/>
      <c r="H8" s="243"/>
      <c r="I8" s="243"/>
      <c r="J8" s="243"/>
      <c r="K8" s="243"/>
      <c r="L8" s="243"/>
    </row>
    <row r="10" spans="1:14" ht="18.600000000000001" customHeight="1">
      <c r="A10" s="368" t="s">
        <v>294</v>
      </c>
      <c r="B10" s="369" t="s">
        <v>668</v>
      </c>
      <c r="C10" s="369" t="s">
        <v>669</v>
      </c>
      <c r="D10" s="370" t="s">
        <v>670</v>
      </c>
      <c r="E10" s="370"/>
      <c r="F10" s="370"/>
      <c r="G10" s="370"/>
      <c r="H10" s="368" t="s">
        <v>671</v>
      </c>
      <c r="I10" s="368"/>
      <c r="J10" s="368"/>
      <c r="K10" s="370" t="s">
        <v>672</v>
      </c>
      <c r="L10" s="370" t="s">
        <v>673</v>
      </c>
    </row>
    <row r="11" spans="1:14" s="246" customFormat="1" ht="61.95" customHeight="1">
      <c r="A11" s="368"/>
      <c r="B11" s="369"/>
      <c r="C11" s="369"/>
      <c r="D11" s="244" t="s">
        <v>674</v>
      </c>
      <c r="E11" s="245" t="s">
        <v>675</v>
      </c>
      <c r="F11" s="245" t="s">
        <v>676</v>
      </c>
      <c r="G11" s="245" t="s">
        <v>677</v>
      </c>
      <c r="H11" s="244" t="s">
        <v>674</v>
      </c>
      <c r="I11" s="244" t="s">
        <v>208</v>
      </c>
      <c r="J11" s="244" t="s">
        <v>678</v>
      </c>
      <c r="K11" s="370"/>
      <c r="L11" s="370"/>
    </row>
    <row r="12" spans="1:14" s="250" customFormat="1" ht="13.2" customHeight="1">
      <c r="A12" s="247">
        <v>0</v>
      </c>
      <c r="B12" s="248">
        <v>1</v>
      </c>
      <c r="C12" s="248">
        <v>2</v>
      </c>
      <c r="D12" s="247" t="s">
        <v>679</v>
      </c>
      <c r="E12" s="247">
        <v>4</v>
      </c>
      <c r="F12" s="249">
        <v>5</v>
      </c>
      <c r="G12" s="249">
        <v>6</v>
      </c>
      <c r="H12" s="249" t="s">
        <v>680</v>
      </c>
      <c r="I12" s="249">
        <v>8</v>
      </c>
      <c r="J12" s="249">
        <v>9</v>
      </c>
      <c r="K12" s="249">
        <v>10</v>
      </c>
      <c r="L12" s="249" t="s">
        <v>681</v>
      </c>
    </row>
    <row r="13" spans="1:14" ht="34.200000000000003" customHeight="1">
      <c r="A13" s="251">
        <v>1</v>
      </c>
      <c r="B13" s="260">
        <f>'07- Export SMIS'!G2</f>
        <v>0</v>
      </c>
      <c r="C13" s="252">
        <f>'07- Export SMIS'!I2</f>
        <v>0</v>
      </c>
      <c r="D13" s="253">
        <f>E13+F13+G13</f>
        <v>0</v>
      </c>
      <c r="E13" s="253">
        <f>'07- Export SMIS'!AJ2</f>
        <v>0</v>
      </c>
      <c r="F13" s="253">
        <f>'07- Export SMIS'!AM2</f>
        <v>0</v>
      </c>
      <c r="G13" s="253">
        <f>'07- Export SMIS'!AD2</f>
        <v>0</v>
      </c>
      <c r="H13" s="253">
        <f>I13+J13</f>
        <v>0</v>
      </c>
      <c r="I13" s="253">
        <f>'07- Export SMIS'!S2</f>
        <v>0</v>
      </c>
      <c r="J13" s="253">
        <f>'07- Export SMIS'!X2</f>
        <v>0</v>
      </c>
      <c r="K13" s="253">
        <f>'07- Export SMIS'!Y2</f>
        <v>0</v>
      </c>
      <c r="L13" s="253">
        <f>D13+K13</f>
        <v>0</v>
      </c>
      <c r="M13" s="363">
        <f>'07- Export SMIS'!F2</f>
        <v>0</v>
      </c>
      <c r="N13" s="364"/>
    </row>
    <row r="14" spans="1:14" ht="13.2" customHeight="1">
      <c r="A14" s="251">
        <v>2</v>
      </c>
      <c r="B14" s="260">
        <f>'07- Export SMIS'!G3</f>
        <v>0</v>
      </c>
      <c r="C14" s="252">
        <f>'07- Export SMIS'!I3</f>
        <v>0</v>
      </c>
      <c r="D14" s="253">
        <f t="shared" ref="D14:D24" si="0">E14+F14+G14</f>
        <v>0</v>
      </c>
      <c r="E14" s="253">
        <f>'07- Export SMIS'!AJ3</f>
        <v>0</v>
      </c>
      <c r="F14" s="253">
        <f>'07- Export SMIS'!AM3</f>
        <v>0</v>
      </c>
      <c r="G14" s="253">
        <f>'07- Export SMIS'!AD3</f>
        <v>0</v>
      </c>
      <c r="H14" s="253">
        <f t="shared" ref="H14:H24" si="1">I14+J14</f>
        <v>0</v>
      </c>
      <c r="I14" s="253">
        <f>'07- Export SMIS'!S3</f>
        <v>0</v>
      </c>
      <c r="J14" s="253">
        <f>'07- Export SMIS'!X3</f>
        <v>0</v>
      </c>
      <c r="K14" s="253">
        <f>'07- Export SMIS'!Y3</f>
        <v>0</v>
      </c>
      <c r="L14" s="253">
        <f t="shared" ref="L14:L24" si="2">D14+K14</f>
        <v>0</v>
      </c>
      <c r="M14" s="363">
        <f>'07- Export SMIS'!F3</f>
        <v>0</v>
      </c>
      <c r="N14" s="364"/>
    </row>
    <row r="15" spans="1:14" ht="13.2" customHeight="1">
      <c r="A15" s="251">
        <v>3</v>
      </c>
      <c r="B15" s="260">
        <f>'07- Export SMIS'!G4</f>
        <v>0</v>
      </c>
      <c r="C15" s="252">
        <f>'07- Export SMIS'!I4</f>
        <v>0</v>
      </c>
      <c r="D15" s="253">
        <f t="shared" si="0"/>
        <v>0</v>
      </c>
      <c r="E15" s="253">
        <f>'07- Export SMIS'!AJ4</f>
        <v>0</v>
      </c>
      <c r="F15" s="253">
        <f>'07- Export SMIS'!AM4</f>
        <v>0</v>
      </c>
      <c r="G15" s="253">
        <f>'07- Export SMIS'!AD4</f>
        <v>0</v>
      </c>
      <c r="H15" s="253">
        <f t="shared" si="1"/>
        <v>0</v>
      </c>
      <c r="I15" s="253">
        <f>'07- Export SMIS'!S4</f>
        <v>0</v>
      </c>
      <c r="J15" s="253">
        <f>'07- Export SMIS'!X4</f>
        <v>0</v>
      </c>
      <c r="K15" s="253">
        <f>'07- Export SMIS'!Y4</f>
        <v>0</v>
      </c>
      <c r="L15" s="253">
        <f t="shared" si="2"/>
        <v>0</v>
      </c>
      <c r="M15" s="363">
        <f>'07- Export SMIS'!F4</f>
        <v>0</v>
      </c>
      <c r="N15" s="364"/>
    </row>
    <row r="16" spans="1:14" ht="13.2" customHeight="1">
      <c r="A16" s="251">
        <v>4</v>
      </c>
      <c r="B16" s="260">
        <f>'07- Export SMIS'!G5</f>
        <v>0</v>
      </c>
      <c r="C16" s="252">
        <f>'07- Export SMIS'!I5</f>
        <v>0</v>
      </c>
      <c r="D16" s="253">
        <f t="shared" si="0"/>
        <v>0</v>
      </c>
      <c r="E16" s="253">
        <f>'07- Export SMIS'!AJ5</f>
        <v>0</v>
      </c>
      <c r="F16" s="253">
        <f>'07- Export SMIS'!AM5</f>
        <v>0</v>
      </c>
      <c r="G16" s="253">
        <f>'07- Export SMIS'!AD5</f>
        <v>0</v>
      </c>
      <c r="H16" s="253">
        <f t="shared" si="1"/>
        <v>0</v>
      </c>
      <c r="I16" s="253">
        <f>'07- Export SMIS'!S5</f>
        <v>0</v>
      </c>
      <c r="J16" s="253">
        <f>'07- Export SMIS'!X5</f>
        <v>0</v>
      </c>
      <c r="K16" s="253">
        <f>'07- Export SMIS'!Y5</f>
        <v>0</v>
      </c>
      <c r="L16" s="253">
        <f t="shared" si="2"/>
        <v>0</v>
      </c>
      <c r="M16" s="363">
        <f>'07- Export SMIS'!F5</f>
        <v>0</v>
      </c>
      <c r="N16" s="364"/>
    </row>
    <row r="17" spans="1:14" ht="13.2" customHeight="1">
      <c r="A17" s="251">
        <v>5</v>
      </c>
      <c r="B17" s="260">
        <f>'07- Export SMIS'!G6</f>
        <v>0</v>
      </c>
      <c r="C17" s="252">
        <f>'07- Export SMIS'!I6</f>
        <v>0</v>
      </c>
      <c r="D17" s="253">
        <f t="shared" si="0"/>
        <v>0</v>
      </c>
      <c r="E17" s="253">
        <f>'07- Export SMIS'!AJ6</f>
        <v>0</v>
      </c>
      <c r="F17" s="253">
        <f>'07- Export SMIS'!AM6</f>
        <v>0</v>
      </c>
      <c r="G17" s="253">
        <f>'07- Export SMIS'!AD6</f>
        <v>0</v>
      </c>
      <c r="H17" s="253">
        <f t="shared" si="1"/>
        <v>0</v>
      </c>
      <c r="I17" s="253">
        <f>'07- Export SMIS'!S6</f>
        <v>0</v>
      </c>
      <c r="J17" s="253">
        <f>'07- Export SMIS'!X6</f>
        <v>0</v>
      </c>
      <c r="K17" s="253">
        <f>'07- Export SMIS'!Y6</f>
        <v>0</v>
      </c>
      <c r="L17" s="253">
        <f t="shared" si="2"/>
        <v>0</v>
      </c>
      <c r="M17" s="363">
        <f>'07- Export SMIS'!F6</f>
        <v>0</v>
      </c>
      <c r="N17" s="364"/>
    </row>
    <row r="18" spans="1:14" ht="13.2" customHeight="1">
      <c r="A18" s="251">
        <v>6</v>
      </c>
      <c r="B18" s="260">
        <f>'07- Export SMIS'!G7</f>
        <v>0</v>
      </c>
      <c r="C18" s="252">
        <f>'07- Export SMIS'!I7</f>
        <v>0</v>
      </c>
      <c r="D18" s="253">
        <f t="shared" si="0"/>
        <v>0</v>
      </c>
      <c r="E18" s="253">
        <f>'07- Export SMIS'!AJ7</f>
        <v>0</v>
      </c>
      <c r="F18" s="253">
        <f>'07- Export SMIS'!AM7</f>
        <v>0</v>
      </c>
      <c r="G18" s="253">
        <f>'07- Export SMIS'!AD7</f>
        <v>0</v>
      </c>
      <c r="H18" s="253">
        <f t="shared" si="1"/>
        <v>0</v>
      </c>
      <c r="I18" s="253">
        <f>'07- Export SMIS'!S7</f>
        <v>0</v>
      </c>
      <c r="J18" s="253">
        <f>'07- Export SMIS'!X7</f>
        <v>0</v>
      </c>
      <c r="K18" s="253">
        <f>'07- Export SMIS'!Y7</f>
        <v>0</v>
      </c>
      <c r="L18" s="253">
        <f t="shared" si="2"/>
        <v>0</v>
      </c>
      <c r="M18" s="363">
        <f>'07- Export SMIS'!F7</f>
        <v>0</v>
      </c>
      <c r="N18" s="364"/>
    </row>
    <row r="19" spans="1:14" ht="13.2" customHeight="1">
      <c r="A19" s="251">
        <v>7</v>
      </c>
      <c r="B19" s="260">
        <f>'07- Export SMIS'!G8</f>
        <v>0</v>
      </c>
      <c r="C19" s="252">
        <f>'07- Export SMIS'!I8</f>
        <v>0</v>
      </c>
      <c r="D19" s="253">
        <f t="shared" si="0"/>
        <v>0</v>
      </c>
      <c r="E19" s="253">
        <f>'07- Export SMIS'!AJ8</f>
        <v>0</v>
      </c>
      <c r="F19" s="253">
        <f>'07- Export SMIS'!AM8</f>
        <v>0</v>
      </c>
      <c r="G19" s="253">
        <f>'07- Export SMIS'!AD8</f>
        <v>0</v>
      </c>
      <c r="H19" s="253">
        <f t="shared" si="1"/>
        <v>0</v>
      </c>
      <c r="I19" s="253">
        <f>'07- Export SMIS'!S8</f>
        <v>0</v>
      </c>
      <c r="J19" s="253">
        <f>'07- Export SMIS'!X8</f>
        <v>0</v>
      </c>
      <c r="K19" s="253">
        <f>'07- Export SMIS'!Y8</f>
        <v>0</v>
      </c>
      <c r="L19" s="253">
        <f t="shared" si="2"/>
        <v>0</v>
      </c>
      <c r="M19" s="363">
        <f>'07- Export SMIS'!F8</f>
        <v>0</v>
      </c>
      <c r="N19" s="364"/>
    </row>
    <row r="20" spans="1:14" ht="13.2" customHeight="1">
      <c r="A20" s="251">
        <v>8</v>
      </c>
      <c r="B20" s="260">
        <f>'07- Export SMIS'!G9</f>
        <v>0</v>
      </c>
      <c r="C20" s="252">
        <f>'07- Export SMIS'!I9</f>
        <v>0</v>
      </c>
      <c r="D20" s="253">
        <f t="shared" si="0"/>
        <v>0</v>
      </c>
      <c r="E20" s="253">
        <f>'07- Export SMIS'!AJ9</f>
        <v>0</v>
      </c>
      <c r="F20" s="253">
        <f>'07- Export SMIS'!AM9</f>
        <v>0</v>
      </c>
      <c r="G20" s="253">
        <f>'07- Export SMIS'!AD9</f>
        <v>0</v>
      </c>
      <c r="H20" s="253">
        <f t="shared" si="1"/>
        <v>0</v>
      </c>
      <c r="I20" s="253">
        <f>'07- Export SMIS'!S9</f>
        <v>0</v>
      </c>
      <c r="J20" s="253">
        <f>'07- Export SMIS'!X9</f>
        <v>0</v>
      </c>
      <c r="K20" s="253">
        <f>'07- Export SMIS'!Y9</f>
        <v>0</v>
      </c>
      <c r="L20" s="253">
        <f t="shared" si="2"/>
        <v>0</v>
      </c>
      <c r="M20" s="363">
        <f>'07- Export SMIS'!F9</f>
        <v>0</v>
      </c>
      <c r="N20" s="364"/>
    </row>
    <row r="21" spans="1:14" ht="13.2" customHeight="1">
      <c r="A21" s="251">
        <v>9</v>
      </c>
      <c r="B21" s="260">
        <f>'07- Export SMIS'!G10</f>
        <v>0</v>
      </c>
      <c r="C21" s="252">
        <f>'07- Export SMIS'!I10</f>
        <v>0</v>
      </c>
      <c r="D21" s="253">
        <f t="shared" si="0"/>
        <v>0</v>
      </c>
      <c r="E21" s="253">
        <f>'07- Export SMIS'!AJ10</f>
        <v>0</v>
      </c>
      <c r="F21" s="253">
        <f>'07- Export SMIS'!AM10</f>
        <v>0</v>
      </c>
      <c r="G21" s="253">
        <f>'07- Export SMIS'!AD10</f>
        <v>0</v>
      </c>
      <c r="H21" s="253">
        <f t="shared" si="1"/>
        <v>0</v>
      </c>
      <c r="I21" s="253">
        <f>'07- Export SMIS'!S10</f>
        <v>0</v>
      </c>
      <c r="J21" s="253">
        <f>'07- Export SMIS'!X10</f>
        <v>0</v>
      </c>
      <c r="K21" s="253">
        <f>'07- Export SMIS'!Y10</f>
        <v>0</v>
      </c>
      <c r="L21" s="253">
        <f t="shared" si="2"/>
        <v>0</v>
      </c>
      <c r="M21" s="363">
        <f>'07- Export SMIS'!F10</f>
        <v>0</v>
      </c>
      <c r="N21" s="364"/>
    </row>
    <row r="22" spans="1:14" ht="13.2" customHeight="1">
      <c r="A22" s="251">
        <v>10</v>
      </c>
      <c r="B22" s="260">
        <f>'07- Export SMIS'!G11</f>
        <v>0</v>
      </c>
      <c r="C22" s="252">
        <f>'07- Export SMIS'!I11</f>
        <v>0</v>
      </c>
      <c r="D22" s="253">
        <f t="shared" si="0"/>
        <v>0</v>
      </c>
      <c r="E22" s="253">
        <f>'07- Export SMIS'!AJ11</f>
        <v>0</v>
      </c>
      <c r="F22" s="253">
        <f>'07- Export SMIS'!AM11</f>
        <v>0</v>
      </c>
      <c r="G22" s="253">
        <f>'07- Export SMIS'!AD11</f>
        <v>0</v>
      </c>
      <c r="H22" s="253">
        <f t="shared" si="1"/>
        <v>0</v>
      </c>
      <c r="I22" s="253">
        <f>'07- Export SMIS'!S11</f>
        <v>0</v>
      </c>
      <c r="J22" s="253">
        <f>'07- Export SMIS'!X11</f>
        <v>0</v>
      </c>
      <c r="K22" s="253">
        <f>'07- Export SMIS'!Y11</f>
        <v>0</v>
      </c>
      <c r="L22" s="253">
        <f t="shared" si="2"/>
        <v>0</v>
      </c>
      <c r="M22" s="363">
        <f>'07- Export SMIS'!F11</f>
        <v>0</v>
      </c>
      <c r="N22" s="364"/>
    </row>
    <row r="23" spans="1:14" ht="13.2" customHeight="1">
      <c r="A23" s="251">
        <v>11</v>
      </c>
      <c r="B23" s="260">
        <f>'07- Export SMIS'!G12</f>
        <v>0</v>
      </c>
      <c r="C23" s="252">
        <f>'07- Export SMIS'!I12</f>
        <v>0</v>
      </c>
      <c r="D23" s="253">
        <f t="shared" si="0"/>
        <v>0</v>
      </c>
      <c r="E23" s="253">
        <f>'07- Export SMIS'!AJ12</f>
        <v>0</v>
      </c>
      <c r="F23" s="253">
        <f>'07- Export SMIS'!AM12</f>
        <v>0</v>
      </c>
      <c r="G23" s="253">
        <f>'07- Export SMIS'!AD12</f>
        <v>0</v>
      </c>
      <c r="H23" s="253">
        <f t="shared" si="1"/>
        <v>0</v>
      </c>
      <c r="I23" s="253">
        <f>'07- Export SMIS'!S12</f>
        <v>0</v>
      </c>
      <c r="J23" s="253">
        <f>'07- Export SMIS'!X12</f>
        <v>0</v>
      </c>
      <c r="K23" s="253">
        <f>'07- Export SMIS'!Y12</f>
        <v>0</v>
      </c>
      <c r="L23" s="253">
        <f t="shared" si="2"/>
        <v>0</v>
      </c>
      <c r="M23" s="363">
        <f>'07- Export SMIS'!F12</f>
        <v>0</v>
      </c>
      <c r="N23" s="364"/>
    </row>
    <row r="24" spans="1:14" ht="13.2" customHeight="1">
      <c r="A24" s="251">
        <v>12</v>
      </c>
      <c r="B24" s="260">
        <f>'07- Export SMIS'!G13</f>
        <v>0</v>
      </c>
      <c r="C24" s="252">
        <f>'07- Export SMIS'!I13</f>
        <v>0</v>
      </c>
      <c r="D24" s="253">
        <f t="shared" si="0"/>
        <v>0</v>
      </c>
      <c r="E24" s="253">
        <f>'07- Export SMIS'!AJ13</f>
        <v>0</v>
      </c>
      <c r="F24" s="253">
        <f>'07- Export SMIS'!AM13</f>
        <v>0</v>
      </c>
      <c r="G24" s="253">
        <f>'07- Export SMIS'!AD13</f>
        <v>0</v>
      </c>
      <c r="H24" s="253">
        <f t="shared" si="1"/>
        <v>0</v>
      </c>
      <c r="I24" s="253">
        <f>'07- Export SMIS'!S13</f>
        <v>0</v>
      </c>
      <c r="J24" s="253">
        <f>'07- Export SMIS'!X13</f>
        <v>0</v>
      </c>
      <c r="K24" s="253">
        <f>'07- Export SMIS'!Y13</f>
        <v>0</v>
      </c>
      <c r="L24" s="253">
        <f t="shared" si="2"/>
        <v>0</v>
      </c>
      <c r="M24" s="363">
        <f>'07- Export SMIS'!F13</f>
        <v>0</v>
      </c>
      <c r="N24" s="364"/>
    </row>
    <row r="25" spans="1:14" ht="13.2" customHeight="1">
      <c r="A25" s="251">
        <v>13</v>
      </c>
      <c r="B25" s="260">
        <f>'07- Export SMIS'!G14</f>
        <v>0</v>
      </c>
      <c r="C25" s="252">
        <f>'07- Export SMIS'!I14</f>
        <v>0</v>
      </c>
      <c r="D25" s="253">
        <f t="shared" ref="D25:D52" si="3">E25+F25+G25</f>
        <v>0</v>
      </c>
      <c r="E25" s="253">
        <f>'07- Export SMIS'!AJ14</f>
        <v>0</v>
      </c>
      <c r="F25" s="253">
        <f>'07- Export SMIS'!AM14</f>
        <v>0</v>
      </c>
      <c r="G25" s="253">
        <f>'07- Export SMIS'!AD14</f>
        <v>0</v>
      </c>
      <c r="H25" s="253">
        <f t="shared" ref="H25:H52" si="4">I25+J25</f>
        <v>0</v>
      </c>
      <c r="I25" s="253">
        <f>'07- Export SMIS'!S14</f>
        <v>0</v>
      </c>
      <c r="J25" s="253">
        <f>'07- Export SMIS'!X14</f>
        <v>0</v>
      </c>
      <c r="K25" s="253">
        <f>'07- Export SMIS'!Y14</f>
        <v>0</v>
      </c>
      <c r="L25" s="253">
        <f t="shared" ref="L25:L52" si="5">D25+K25</f>
        <v>0</v>
      </c>
      <c r="M25" s="363">
        <f>'07- Export SMIS'!F14</f>
        <v>0</v>
      </c>
      <c r="N25" s="364"/>
    </row>
    <row r="26" spans="1:14" ht="13.2" customHeight="1">
      <c r="A26" s="251">
        <v>14</v>
      </c>
      <c r="B26" s="260">
        <f>'07- Export SMIS'!G15</f>
        <v>0</v>
      </c>
      <c r="C26" s="252">
        <f>'07- Export SMIS'!I15</f>
        <v>0</v>
      </c>
      <c r="D26" s="253">
        <f t="shared" si="3"/>
        <v>0</v>
      </c>
      <c r="E26" s="253">
        <f>'07- Export SMIS'!AJ15</f>
        <v>0</v>
      </c>
      <c r="F26" s="253">
        <f>'07- Export SMIS'!AM15</f>
        <v>0</v>
      </c>
      <c r="G26" s="253">
        <f>'07- Export SMIS'!AD15</f>
        <v>0</v>
      </c>
      <c r="H26" s="253">
        <f t="shared" si="4"/>
        <v>0</v>
      </c>
      <c r="I26" s="253">
        <f>'07- Export SMIS'!S15</f>
        <v>0</v>
      </c>
      <c r="J26" s="253">
        <f>'07- Export SMIS'!X15</f>
        <v>0</v>
      </c>
      <c r="K26" s="253">
        <f>'07- Export SMIS'!Y15</f>
        <v>0</v>
      </c>
      <c r="L26" s="253">
        <f t="shared" si="5"/>
        <v>0</v>
      </c>
      <c r="M26" s="363">
        <f>'07- Export SMIS'!F15</f>
        <v>0</v>
      </c>
      <c r="N26" s="364"/>
    </row>
    <row r="27" spans="1:14" ht="13.2" customHeight="1">
      <c r="A27" s="251">
        <v>15</v>
      </c>
      <c r="B27" s="260">
        <f>'07- Export SMIS'!G16</f>
        <v>0</v>
      </c>
      <c r="C27" s="252">
        <f>'07- Export SMIS'!I16</f>
        <v>0</v>
      </c>
      <c r="D27" s="253">
        <f t="shared" si="3"/>
        <v>0</v>
      </c>
      <c r="E27" s="253">
        <f>'07- Export SMIS'!AJ16</f>
        <v>0</v>
      </c>
      <c r="F27" s="253">
        <f>'07- Export SMIS'!AM16</f>
        <v>0</v>
      </c>
      <c r="G27" s="253">
        <f>'07- Export SMIS'!AD16</f>
        <v>0</v>
      </c>
      <c r="H27" s="253">
        <f t="shared" si="4"/>
        <v>0</v>
      </c>
      <c r="I27" s="253">
        <f>'07- Export SMIS'!S16</f>
        <v>0</v>
      </c>
      <c r="J27" s="253">
        <f>'07- Export SMIS'!X16</f>
        <v>0</v>
      </c>
      <c r="K27" s="253">
        <f>'07- Export SMIS'!Y16</f>
        <v>0</v>
      </c>
      <c r="L27" s="253">
        <f t="shared" si="5"/>
        <v>0</v>
      </c>
      <c r="M27" s="363">
        <f>'07- Export SMIS'!F16</f>
        <v>0</v>
      </c>
      <c r="N27" s="364"/>
    </row>
    <row r="28" spans="1:14" ht="13.2" customHeight="1">
      <c r="A28" s="251">
        <v>16</v>
      </c>
      <c r="B28" s="260">
        <f>'07- Export SMIS'!G17</f>
        <v>0</v>
      </c>
      <c r="C28" s="252">
        <f>'07- Export SMIS'!I17</f>
        <v>0</v>
      </c>
      <c r="D28" s="253">
        <f t="shared" si="3"/>
        <v>0</v>
      </c>
      <c r="E28" s="253">
        <f>'07- Export SMIS'!AJ17</f>
        <v>0</v>
      </c>
      <c r="F28" s="253">
        <f>'07- Export SMIS'!AM17</f>
        <v>0</v>
      </c>
      <c r="G28" s="253">
        <f>'07- Export SMIS'!AD17</f>
        <v>0</v>
      </c>
      <c r="H28" s="253">
        <f t="shared" si="4"/>
        <v>0</v>
      </c>
      <c r="I28" s="253">
        <f>'07- Export SMIS'!S17</f>
        <v>0</v>
      </c>
      <c r="J28" s="253">
        <f>'07- Export SMIS'!X17</f>
        <v>0</v>
      </c>
      <c r="K28" s="253">
        <f>'07- Export SMIS'!Y17</f>
        <v>0</v>
      </c>
      <c r="L28" s="253">
        <f t="shared" si="5"/>
        <v>0</v>
      </c>
      <c r="M28" s="363">
        <f>'07- Export SMIS'!F17</f>
        <v>0</v>
      </c>
      <c r="N28" s="364"/>
    </row>
    <row r="29" spans="1:14" ht="13.2" customHeight="1">
      <c r="A29" s="251">
        <v>17</v>
      </c>
      <c r="B29" s="260">
        <f>'07- Export SMIS'!G18</f>
        <v>0</v>
      </c>
      <c r="C29" s="252">
        <f>'07- Export SMIS'!I18</f>
        <v>0</v>
      </c>
      <c r="D29" s="253">
        <f t="shared" si="3"/>
        <v>0</v>
      </c>
      <c r="E29" s="253">
        <f>'07- Export SMIS'!AJ18</f>
        <v>0</v>
      </c>
      <c r="F29" s="253">
        <f>'07- Export SMIS'!AM18</f>
        <v>0</v>
      </c>
      <c r="G29" s="253">
        <f>'07- Export SMIS'!AD18</f>
        <v>0</v>
      </c>
      <c r="H29" s="253">
        <f t="shared" si="4"/>
        <v>0</v>
      </c>
      <c r="I29" s="253">
        <f>'07- Export SMIS'!S18</f>
        <v>0</v>
      </c>
      <c r="J29" s="253">
        <f>'07- Export SMIS'!X18</f>
        <v>0</v>
      </c>
      <c r="K29" s="253">
        <f>'07- Export SMIS'!Y18</f>
        <v>0</v>
      </c>
      <c r="L29" s="253">
        <f t="shared" si="5"/>
        <v>0</v>
      </c>
      <c r="M29" s="363">
        <f>'07- Export SMIS'!F18</f>
        <v>0</v>
      </c>
      <c r="N29" s="364"/>
    </row>
    <row r="30" spans="1:14" ht="13.2" customHeight="1">
      <c r="A30" s="251">
        <v>18</v>
      </c>
      <c r="B30" s="260">
        <f>'07- Export SMIS'!G19</f>
        <v>0</v>
      </c>
      <c r="C30" s="252">
        <f>'07- Export SMIS'!I19</f>
        <v>0</v>
      </c>
      <c r="D30" s="253">
        <f t="shared" si="3"/>
        <v>0</v>
      </c>
      <c r="E30" s="253">
        <f>'07- Export SMIS'!AJ19</f>
        <v>0</v>
      </c>
      <c r="F30" s="253">
        <f>'07- Export SMIS'!AM19</f>
        <v>0</v>
      </c>
      <c r="G30" s="253">
        <f>'07- Export SMIS'!AD19</f>
        <v>0</v>
      </c>
      <c r="H30" s="253">
        <f t="shared" si="4"/>
        <v>0</v>
      </c>
      <c r="I30" s="253">
        <f>'07- Export SMIS'!S19</f>
        <v>0</v>
      </c>
      <c r="J30" s="253">
        <f>'07- Export SMIS'!X19</f>
        <v>0</v>
      </c>
      <c r="K30" s="253">
        <f>'07- Export SMIS'!Y19</f>
        <v>0</v>
      </c>
      <c r="L30" s="253">
        <f t="shared" si="5"/>
        <v>0</v>
      </c>
      <c r="M30" s="363">
        <f>'07- Export SMIS'!F19</f>
        <v>0</v>
      </c>
      <c r="N30" s="364"/>
    </row>
    <row r="31" spans="1:14" ht="13.2" customHeight="1">
      <c r="A31" s="251">
        <v>19</v>
      </c>
      <c r="B31" s="260">
        <f>'07- Export SMIS'!G20</f>
        <v>0</v>
      </c>
      <c r="C31" s="252">
        <f>'07- Export SMIS'!I20</f>
        <v>0</v>
      </c>
      <c r="D31" s="253">
        <f t="shared" si="3"/>
        <v>0</v>
      </c>
      <c r="E31" s="253">
        <f>'07- Export SMIS'!AJ20</f>
        <v>0</v>
      </c>
      <c r="F31" s="253">
        <f>'07- Export SMIS'!AM20</f>
        <v>0</v>
      </c>
      <c r="G31" s="253">
        <f>'07- Export SMIS'!AD20</f>
        <v>0</v>
      </c>
      <c r="H31" s="253">
        <f t="shared" si="4"/>
        <v>0</v>
      </c>
      <c r="I31" s="253">
        <f>'07- Export SMIS'!S20</f>
        <v>0</v>
      </c>
      <c r="J31" s="253">
        <f>'07- Export SMIS'!X20</f>
        <v>0</v>
      </c>
      <c r="K31" s="253">
        <f>'07- Export SMIS'!Y20</f>
        <v>0</v>
      </c>
      <c r="L31" s="253">
        <f t="shared" si="5"/>
        <v>0</v>
      </c>
      <c r="M31" s="363">
        <f>'07- Export SMIS'!F20</f>
        <v>0</v>
      </c>
      <c r="N31" s="364"/>
    </row>
    <row r="32" spans="1:14" ht="13.2" customHeight="1">
      <c r="A32" s="251">
        <v>20</v>
      </c>
      <c r="B32" s="260">
        <f>'07- Export SMIS'!G21</f>
        <v>0</v>
      </c>
      <c r="C32" s="252">
        <f>'07- Export SMIS'!I21</f>
        <v>0</v>
      </c>
      <c r="D32" s="253">
        <f t="shared" si="3"/>
        <v>0</v>
      </c>
      <c r="E32" s="253">
        <f>'07- Export SMIS'!AJ21</f>
        <v>0</v>
      </c>
      <c r="F32" s="253">
        <f>'07- Export SMIS'!AM21</f>
        <v>0</v>
      </c>
      <c r="G32" s="253">
        <f>'07- Export SMIS'!AD21</f>
        <v>0</v>
      </c>
      <c r="H32" s="253">
        <f t="shared" si="4"/>
        <v>0</v>
      </c>
      <c r="I32" s="253">
        <f>'07- Export SMIS'!S21</f>
        <v>0</v>
      </c>
      <c r="J32" s="253">
        <f>'07- Export SMIS'!X21</f>
        <v>0</v>
      </c>
      <c r="K32" s="253">
        <f>'07- Export SMIS'!Y21</f>
        <v>0</v>
      </c>
      <c r="L32" s="253">
        <f t="shared" si="5"/>
        <v>0</v>
      </c>
      <c r="M32" s="363">
        <f>'07- Export SMIS'!F21</f>
        <v>0</v>
      </c>
      <c r="N32" s="364"/>
    </row>
    <row r="33" spans="1:14" ht="13.2" customHeight="1">
      <c r="A33" s="251">
        <v>21</v>
      </c>
      <c r="B33" s="260">
        <f>'07- Export SMIS'!G22</f>
        <v>0</v>
      </c>
      <c r="C33" s="252">
        <f>'07- Export SMIS'!I22</f>
        <v>0</v>
      </c>
      <c r="D33" s="253">
        <f t="shared" si="3"/>
        <v>0</v>
      </c>
      <c r="E33" s="253">
        <f>'07- Export SMIS'!AJ22</f>
        <v>0</v>
      </c>
      <c r="F33" s="253">
        <f>'07- Export SMIS'!AM22</f>
        <v>0</v>
      </c>
      <c r="G33" s="253">
        <f>'07- Export SMIS'!AD22</f>
        <v>0</v>
      </c>
      <c r="H33" s="253">
        <f t="shared" si="4"/>
        <v>0</v>
      </c>
      <c r="I33" s="253">
        <f>'07- Export SMIS'!S22</f>
        <v>0</v>
      </c>
      <c r="J33" s="253">
        <f>'07- Export SMIS'!X22</f>
        <v>0</v>
      </c>
      <c r="K33" s="253">
        <f>'07- Export SMIS'!Y22</f>
        <v>0</v>
      </c>
      <c r="L33" s="253">
        <f t="shared" si="5"/>
        <v>0</v>
      </c>
      <c r="M33" s="363">
        <f>'07- Export SMIS'!F22</f>
        <v>0</v>
      </c>
      <c r="N33" s="364"/>
    </row>
    <row r="34" spans="1:14" ht="13.2" customHeight="1">
      <c r="A34" s="251">
        <v>22</v>
      </c>
      <c r="B34" s="260">
        <f>'07- Export SMIS'!G23</f>
        <v>0</v>
      </c>
      <c r="C34" s="252">
        <f>'07- Export SMIS'!I23</f>
        <v>0</v>
      </c>
      <c r="D34" s="253">
        <f t="shared" si="3"/>
        <v>0</v>
      </c>
      <c r="E34" s="253">
        <f>'07- Export SMIS'!AJ23</f>
        <v>0</v>
      </c>
      <c r="F34" s="253">
        <f>'07- Export SMIS'!AM23</f>
        <v>0</v>
      </c>
      <c r="G34" s="253">
        <f>'07- Export SMIS'!AD23</f>
        <v>0</v>
      </c>
      <c r="H34" s="253">
        <f t="shared" si="4"/>
        <v>0</v>
      </c>
      <c r="I34" s="253">
        <f>'07- Export SMIS'!S23</f>
        <v>0</v>
      </c>
      <c r="J34" s="253">
        <f>'07- Export SMIS'!X23</f>
        <v>0</v>
      </c>
      <c r="K34" s="253">
        <f>'07- Export SMIS'!Y23</f>
        <v>0</v>
      </c>
      <c r="L34" s="253">
        <f t="shared" si="5"/>
        <v>0</v>
      </c>
      <c r="M34" s="363">
        <f>'07- Export SMIS'!F23</f>
        <v>0</v>
      </c>
      <c r="N34" s="364"/>
    </row>
    <row r="35" spans="1:14" ht="13.2" customHeight="1">
      <c r="A35" s="251">
        <v>23</v>
      </c>
      <c r="B35" s="260">
        <f>'07- Export SMIS'!G24</f>
        <v>0</v>
      </c>
      <c r="C35" s="252">
        <f>'07- Export SMIS'!I24</f>
        <v>0</v>
      </c>
      <c r="D35" s="253">
        <f t="shared" si="3"/>
        <v>0</v>
      </c>
      <c r="E35" s="253">
        <f>'07- Export SMIS'!AJ24</f>
        <v>0</v>
      </c>
      <c r="F35" s="253">
        <f>'07- Export SMIS'!AM24</f>
        <v>0</v>
      </c>
      <c r="G35" s="253">
        <f>'07- Export SMIS'!AD24</f>
        <v>0</v>
      </c>
      <c r="H35" s="253">
        <f t="shared" si="4"/>
        <v>0</v>
      </c>
      <c r="I35" s="253">
        <f>'07- Export SMIS'!S24</f>
        <v>0</v>
      </c>
      <c r="J35" s="253">
        <f>'07- Export SMIS'!X24</f>
        <v>0</v>
      </c>
      <c r="K35" s="253">
        <f>'07- Export SMIS'!Y24</f>
        <v>0</v>
      </c>
      <c r="L35" s="253">
        <f t="shared" si="5"/>
        <v>0</v>
      </c>
      <c r="M35" s="363">
        <f>'07- Export SMIS'!F24</f>
        <v>0</v>
      </c>
      <c r="N35" s="364"/>
    </row>
    <row r="36" spans="1:14" ht="13.2" customHeight="1">
      <c r="A36" s="251">
        <v>24</v>
      </c>
      <c r="B36" s="260">
        <f>'07- Export SMIS'!G25</f>
        <v>0</v>
      </c>
      <c r="C36" s="252">
        <f>'07- Export SMIS'!I25</f>
        <v>0</v>
      </c>
      <c r="D36" s="253">
        <f t="shared" si="3"/>
        <v>0</v>
      </c>
      <c r="E36" s="253">
        <f>'07- Export SMIS'!AJ25</f>
        <v>0</v>
      </c>
      <c r="F36" s="253">
        <f>'07- Export SMIS'!AM25</f>
        <v>0</v>
      </c>
      <c r="G36" s="253">
        <f>'07- Export SMIS'!AD25</f>
        <v>0</v>
      </c>
      <c r="H36" s="253">
        <f t="shared" si="4"/>
        <v>0</v>
      </c>
      <c r="I36" s="253">
        <f>'07- Export SMIS'!S25</f>
        <v>0</v>
      </c>
      <c r="J36" s="253">
        <f>'07- Export SMIS'!X25</f>
        <v>0</v>
      </c>
      <c r="K36" s="253">
        <f>'07- Export SMIS'!Y25</f>
        <v>0</v>
      </c>
      <c r="L36" s="253">
        <f t="shared" si="5"/>
        <v>0</v>
      </c>
      <c r="M36" s="363">
        <f>'07- Export SMIS'!F25</f>
        <v>0</v>
      </c>
      <c r="N36" s="364"/>
    </row>
    <row r="37" spans="1:14" ht="13.2" customHeight="1">
      <c r="A37" s="251">
        <v>25</v>
      </c>
      <c r="B37" s="260">
        <f>'07- Export SMIS'!G26</f>
        <v>0</v>
      </c>
      <c r="C37" s="252">
        <f>'07- Export SMIS'!I26</f>
        <v>0</v>
      </c>
      <c r="D37" s="253">
        <f t="shared" si="3"/>
        <v>0</v>
      </c>
      <c r="E37" s="253">
        <f>'07- Export SMIS'!AJ26</f>
        <v>0</v>
      </c>
      <c r="F37" s="253">
        <f>'07- Export SMIS'!AM26</f>
        <v>0</v>
      </c>
      <c r="G37" s="253">
        <f>'07- Export SMIS'!AD26</f>
        <v>0</v>
      </c>
      <c r="H37" s="253">
        <f t="shared" si="4"/>
        <v>0</v>
      </c>
      <c r="I37" s="253">
        <f>'07- Export SMIS'!S26</f>
        <v>0</v>
      </c>
      <c r="J37" s="253">
        <f>'07- Export SMIS'!X26</f>
        <v>0</v>
      </c>
      <c r="K37" s="253">
        <f>'07- Export SMIS'!Y26</f>
        <v>0</v>
      </c>
      <c r="L37" s="253">
        <f t="shared" si="5"/>
        <v>0</v>
      </c>
      <c r="M37" s="363">
        <f>'07- Export SMIS'!F26</f>
        <v>0</v>
      </c>
      <c r="N37" s="364"/>
    </row>
    <row r="38" spans="1:14" ht="13.2" customHeight="1">
      <c r="A38" s="251">
        <v>26</v>
      </c>
      <c r="B38" s="260">
        <f>'07- Export SMIS'!G27</f>
        <v>0</v>
      </c>
      <c r="C38" s="252">
        <f>'07- Export SMIS'!I27</f>
        <v>0</v>
      </c>
      <c r="D38" s="253">
        <f t="shared" si="3"/>
        <v>0</v>
      </c>
      <c r="E38" s="253">
        <f>'07- Export SMIS'!AJ27</f>
        <v>0</v>
      </c>
      <c r="F38" s="253">
        <f>'07- Export SMIS'!AM27</f>
        <v>0</v>
      </c>
      <c r="G38" s="253">
        <f>'07- Export SMIS'!AD27</f>
        <v>0</v>
      </c>
      <c r="H38" s="253">
        <f t="shared" si="4"/>
        <v>0</v>
      </c>
      <c r="I38" s="253">
        <f>'07- Export SMIS'!S27</f>
        <v>0</v>
      </c>
      <c r="J38" s="253">
        <f>'07- Export SMIS'!X27</f>
        <v>0</v>
      </c>
      <c r="K38" s="253">
        <f>'07- Export SMIS'!Y27</f>
        <v>0</v>
      </c>
      <c r="L38" s="253">
        <f t="shared" si="5"/>
        <v>0</v>
      </c>
      <c r="M38" s="363">
        <f>'07- Export SMIS'!F27</f>
        <v>0</v>
      </c>
      <c r="N38" s="364"/>
    </row>
    <row r="39" spans="1:14" ht="26.4" customHeight="1">
      <c r="A39" s="251">
        <v>27</v>
      </c>
      <c r="B39" s="260">
        <f>'07- Export SMIS'!G28</f>
        <v>0</v>
      </c>
      <c r="C39" s="252">
        <f>'07- Export SMIS'!I28</f>
        <v>0</v>
      </c>
      <c r="D39" s="253">
        <f t="shared" si="3"/>
        <v>0</v>
      </c>
      <c r="E39" s="253">
        <f>'07- Export SMIS'!AJ28</f>
        <v>0</v>
      </c>
      <c r="F39" s="253">
        <f>'07- Export SMIS'!AM28</f>
        <v>0</v>
      </c>
      <c r="G39" s="253">
        <f>'07- Export SMIS'!AD28</f>
        <v>0</v>
      </c>
      <c r="H39" s="253">
        <f t="shared" si="4"/>
        <v>0</v>
      </c>
      <c r="I39" s="253">
        <f>'07- Export SMIS'!S28</f>
        <v>0</v>
      </c>
      <c r="J39" s="253">
        <f>'07- Export SMIS'!X28</f>
        <v>0</v>
      </c>
      <c r="K39" s="253">
        <f>'07- Export SMIS'!Y28</f>
        <v>0</v>
      </c>
      <c r="L39" s="253">
        <f t="shared" si="5"/>
        <v>0</v>
      </c>
      <c r="M39" s="363">
        <f>'07- Export SMIS'!F28</f>
        <v>0</v>
      </c>
      <c r="N39" s="364"/>
    </row>
    <row r="40" spans="1:14" ht="26.4" customHeight="1">
      <c r="A40" s="251">
        <v>28</v>
      </c>
      <c r="B40" s="260">
        <f>'07- Export SMIS'!G29</f>
        <v>0</v>
      </c>
      <c r="C40" s="252">
        <f>'07- Export SMIS'!I29</f>
        <v>0</v>
      </c>
      <c r="D40" s="253">
        <f t="shared" si="3"/>
        <v>0</v>
      </c>
      <c r="E40" s="253">
        <f>'07- Export SMIS'!AJ29</f>
        <v>0</v>
      </c>
      <c r="F40" s="253">
        <f>'07- Export SMIS'!AM29</f>
        <v>0</v>
      </c>
      <c r="G40" s="253">
        <f>'07- Export SMIS'!AD29</f>
        <v>0</v>
      </c>
      <c r="H40" s="253">
        <f t="shared" si="4"/>
        <v>0</v>
      </c>
      <c r="I40" s="253">
        <f>'07- Export SMIS'!S29</f>
        <v>0</v>
      </c>
      <c r="J40" s="253">
        <f>'07- Export SMIS'!X29</f>
        <v>0</v>
      </c>
      <c r="K40" s="253">
        <f>'07- Export SMIS'!Y29</f>
        <v>0</v>
      </c>
      <c r="L40" s="253">
        <f t="shared" si="5"/>
        <v>0</v>
      </c>
      <c r="M40" s="363">
        <f>'07- Export SMIS'!F29</f>
        <v>0</v>
      </c>
      <c r="N40" s="364"/>
    </row>
    <row r="41" spans="1:14" ht="30.6" customHeight="1">
      <c r="A41" s="251">
        <v>29</v>
      </c>
      <c r="B41" s="260">
        <f>'07- Export SMIS'!G30</f>
        <v>0</v>
      </c>
      <c r="C41" s="252">
        <f>'07- Export SMIS'!I30</f>
        <v>0</v>
      </c>
      <c r="D41" s="253">
        <f t="shared" si="3"/>
        <v>0</v>
      </c>
      <c r="E41" s="253">
        <f>'07- Export SMIS'!AJ30</f>
        <v>0</v>
      </c>
      <c r="F41" s="253">
        <f>'07- Export SMIS'!AM30</f>
        <v>0</v>
      </c>
      <c r="G41" s="253">
        <f>'07- Export SMIS'!AD30</f>
        <v>0</v>
      </c>
      <c r="H41" s="253">
        <f t="shared" si="4"/>
        <v>0</v>
      </c>
      <c r="I41" s="253">
        <f>'07- Export SMIS'!S30</f>
        <v>0</v>
      </c>
      <c r="J41" s="253">
        <f>'07- Export SMIS'!X30</f>
        <v>0</v>
      </c>
      <c r="K41" s="253">
        <f>'07- Export SMIS'!Y30</f>
        <v>0</v>
      </c>
      <c r="L41" s="253">
        <f t="shared" si="5"/>
        <v>0</v>
      </c>
      <c r="M41" s="363">
        <f>'07- Export SMIS'!F30</f>
        <v>0</v>
      </c>
      <c r="N41" s="364"/>
    </row>
    <row r="42" spans="1:14" ht="30" customHeight="1">
      <c r="A42" s="251">
        <v>30</v>
      </c>
      <c r="B42" s="260">
        <f>'07- Export SMIS'!G31</f>
        <v>0</v>
      </c>
      <c r="C42" s="252">
        <f>'07- Export SMIS'!I31</f>
        <v>0</v>
      </c>
      <c r="D42" s="253">
        <f t="shared" si="3"/>
        <v>0</v>
      </c>
      <c r="E42" s="253">
        <f>'07- Export SMIS'!AJ31</f>
        <v>0</v>
      </c>
      <c r="F42" s="253">
        <f>'07- Export SMIS'!AM31</f>
        <v>0</v>
      </c>
      <c r="G42" s="253">
        <f>'07- Export SMIS'!AD31</f>
        <v>0</v>
      </c>
      <c r="H42" s="253">
        <f t="shared" si="4"/>
        <v>0</v>
      </c>
      <c r="I42" s="253">
        <f>'07- Export SMIS'!S31</f>
        <v>0</v>
      </c>
      <c r="J42" s="253">
        <f>'07- Export SMIS'!X31</f>
        <v>0</v>
      </c>
      <c r="K42" s="253">
        <f>'07- Export SMIS'!Y31</f>
        <v>0</v>
      </c>
      <c r="L42" s="253">
        <f t="shared" si="5"/>
        <v>0</v>
      </c>
      <c r="M42" s="363">
        <f>'07- Export SMIS'!F31</f>
        <v>0</v>
      </c>
      <c r="N42" s="364"/>
    </row>
    <row r="43" spans="1:14" ht="13.2" customHeight="1">
      <c r="A43" s="251">
        <v>31</v>
      </c>
      <c r="B43" s="260">
        <f>'07- Export SMIS'!G32</f>
        <v>0</v>
      </c>
      <c r="C43" s="252">
        <f>'07- Export SMIS'!I32</f>
        <v>0</v>
      </c>
      <c r="D43" s="253">
        <f t="shared" si="3"/>
        <v>0</v>
      </c>
      <c r="E43" s="253">
        <f>'07- Export SMIS'!AJ32</f>
        <v>0</v>
      </c>
      <c r="F43" s="253">
        <f>'07- Export SMIS'!AM32</f>
        <v>0</v>
      </c>
      <c r="G43" s="253">
        <f>'07- Export SMIS'!AD32</f>
        <v>0</v>
      </c>
      <c r="H43" s="253">
        <f t="shared" si="4"/>
        <v>0</v>
      </c>
      <c r="I43" s="253">
        <f>'07- Export SMIS'!S32</f>
        <v>0</v>
      </c>
      <c r="J43" s="253">
        <f>'07- Export SMIS'!X32</f>
        <v>0</v>
      </c>
      <c r="K43" s="253">
        <f>'07- Export SMIS'!Y32</f>
        <v>0</v>
      </c>
      <c r="L43" s="253">
        <f t="shared" si="5"/>
        <v>0</v>
      </c>
      <c r="M43" s="363">
        <f>'07- Export SMIS'!F32</f>
        <v>0</v>
      </c>
      <c r="N43" s="364"/>
    </row>
    <row r="44" spans="1:14" ht="13.2" customHeight="1">
      <c r="A44" s="251">
        <v>32</v>
      </c>
      <c r="B44" s="260">
        <f>'07- Export SMIS'!G33</f>
        <v>0</v>
      </c>
      <c r="C44" s="252">
        <f>'07- Export SMIS'!I33</f>
        <v>0</v>
      </c>
      <c r="D44" s="253">
        <f t="shared" si="3"/>
        <v>0</v>
      </c>
      <c r="E44" s="253">
        <f>'07- Export SMIS'!AJ33</f>
        <v>0</v>
      </c>
      <c r="F44" s="253">
        <f>'07- Export SMIS'!AM33</f>
        <v>0</v>
      </c>
      <c r="G44" s="253">
        <f>'07- Export SMIS'!AD33</f>
        <v>0</v>
      </c>
      <c r="H44" s="253">
        <f t="shared" si="4"/>
        <v>0</v>
      </c>
      <c r="I44" s="253">
        <f>'07- Export SMIS'!S33</f>
        <v>0</v>
      </c>
      <c r="J44" s="253">
        <f>'07- Export SMIS'!X33</f>
        <v>0</v>
      </c>
      <c r="K44" s="253">
        <f>'07- Export SMIS'!Y33</f>
        <v>0</v>
      </c>
      <c r="L44" s="253">
        <f t="shared" si="5"/>
        <v>0</v>
      </c>
      <c r="M44" s="363">
        <f>'07- Export SMIS'!F33</f>
        <v>0</v>
      </c>
      <c r="N44" s="364"/>
    </row>
    <row r="45" spans="1:14" ht="13.2" customHeight="1">
      <c r="A45" s="251">
        <v>33</v>
      </c>
      <c r="B45" s="260">
        <f>'07- Export SMIS'!G34</f>
        <v>0</v>
      </c>
      <c r="C45" s="252">
        <f>'07- Export SMIS'!I34</f>
        <v>0</v>
      </c>
      <c r="D45" s="253">
        <f t="shared" si="3"/>
        <v>0</v>
      </c>
      <c r="E45" s="253">
        <f>'07- Export SMIS'!AJ34</f>
        <v>0</v>
      </c>
      <c r="F45" s="253">
        <f>'07- Export SMIS'!AM34</f>
        <v>0</v>
      </c>
      <c r="G45" s="253">
        <f>'07- Export SMIS'!AD34</f>
        <v>0</v>
      </c>
      <c r="H45" s="253">
        <f t="shared" si="4"/>
        <v>0</v>
      </c>
      <c r="I45" s="253">
        <f>'07- Export SMIS'!S34</f>
        <v>0</v>
      </c>
      <c r="J45" s="253">
        <f>'07- Export SMIS'!X34</f>
        <v>0</v>
      </c>
      <c r="K45" s="253">
        <f>'07- Export SMIS'!Y34</f>
        <v>0</v>
      </c>
      <c r="L45" s="253">
        <f t="shared" si="5"/>
        <v>0</v>
      </c>
      <c r="M45" s="363">
        <f>'07- Export SMIS'!F34</f>
        <v>0</v>
      </c>
      <c r="N45" s="364"/>
    </row>
    <row r="46" spans="1:14" ht="13.2" customHeight="1">
      <c r="A46" s="251">
        <v>34</v>
      </c>
      <c r="B46" s="260">
        <f>'07- Export SMIS'!G35</f>
        <v>0</v>
      </c>
      <c r="C46" s="252">
        <f>'07- Export SMIS'!I35</f>
        <v>0</v>
      </c>
      <c r="D46" s="253">
        <f t="shared" si="3"/>
        <v>0</v>
      </c>
      <c r="E46" s="253">
        <f>'07- Export SMIS'!AJ35</f>
        <v>0</v>
      </c>
      <c r="F46" s="253">
        <f>'07- Export SMIS'!AM35</f>
        <v>0</v>
      </c>
      <c r="G46" s="253">
        <f>'07- Export SMIS'!AD35</f>
        <v>0</v>
      </c>
      <c r="H46" s="253">
        <f t="shared" si="4"/>
        <v>0</v>
      </c>
      <c r="I46" s="253">
        <f>'07- Export SMIS'!S35</f>
        <v>0</v>
      </c>
      <c r="J46" s="253">
        <f>'07- Export SMIS'!X35</f>
        <v>0</v>
      </c>
      <c r="K46" s="253">
        <f>'07- Export SMIS'!Y35</f>
        <v>0</v>
      </c>
      <c r="L46" s="253">
        <f t="shared" si="5"/>
        <v>0</v>
      </c>
      <c r="M46" s="363">
        <f>'07- Export SMIS'!F35</f>
        <v>0</v>
      </c>
      <c r="N46" s="364"/>
    </row>
    <row r="47" spans="1:14" ht="13.2" customHeight="1">
      <c r="A47" s="251">
        <v>35</v>
      </c>
      <c r="B47" s="260">
        <f>'07- Export SMIS'!G36</f>
        <v>0</v>
      </c>
      <c r="C47" s="252">
        <f>'07- Export SMIS'!I36</f>
        <v>0</v>
      </c>
      <c r="D47" s="253">
        <f t="shared" si="3"/>
        <v>0</v>
      </c>
      <c r="E47" s="253">
        <f>'07- Export SMIS'!AJ36</f>
        <v>0</v>
      </c>
      <c r="F47" s="253">
        <f>'07- Export SMIS'!AM36</f>
        <v>0</v>
      </c>
      <c r="G47" s="253">
        <f>'07- Export SMIS'!AD36</f>
        <v>0</v>
      </c>
      <c r="H47" s="253">
        <f t="shared" si="4"/>
        <v>0</v>
      </c>
      <c r="I47" s="253">
        <f>'07- Export SMIS'!S36</f>
        <v>0</v>
      </c>
      <c r="J47" s="253">
        <f>'07- Export SMIS'!X36</f>
        <v>0</v>
      </c>
      <c r="K47" s="253">
        <f>'07- Export SMIS'!Y36</f>
        <v>0</v>
      </c>
      <c r="L47" s="253">
        <f t="shared" si="5"/>
        <v>0</v>
      </c>
      <c r="M47" s="363">
        <f>'07- Export SMIS'!F36</f>
        <v>0</v>
      </c>
      <c r="N47" s="364"/>
    </row>
    <row r="48" spans="1:14" ht="13.2" customHeight="1">
      <c r="A48" s="251">
        <v>36</v>
      </c>
      <c r="B48" s="260">
        <f>'07- Export SMIS'!G37</f>
        <v>0</v>
      </c>
      <c r="C48" s="252">
        <f>'07- Export SMIS'!I37</f>
        <v>0</v>
      </c>
      <c r="D48" s="253">
        <f t="shared" si="3"/>
        <v>0</v>
      </c>
      <c r="E48" s="253">
        <f>'07- Export SMIS'!AJ37</f>
        <v>0</v>
      </c>
      <c r="F48" s="253">
        <f>'07- Export SMIS'!AM37</f>
        <v>0</v>
      </c>
      <c r="G48" s="253">
        <f>'07- Export SMIS'!AD37</f>
        <v>0</v>
      </c>
      <c r="H48" s="253">
        <f t="shared" si="4"/>
        <v>0</v>
      </c>
      <c r="I48" s="253">
        <f>'07- Export SMIS'!S37</f>
        <v>0</v>
      </c>
      <c r="J48" s="253">
        <f>'07- Export SMIS'!X37</f>
        <v>0</v>
      </c>
      <c r="K48" s="253">
        <f>'07- Export SMIS'!Y37</f>
        <v>0</v>
      </c>
      <c r="L48" s="253">
        <f t="shared" si="5"/>
        <v>0</v>
      </c>
      <c r="M48" s="363">
        <f>'07- Export SMIS'!F37</f>
        <v>0</v>
      </c>
      <c r="N48" s="364"/>
    </row>
    <row r="49" spans="1:14" ht="13.2" customHeight="1">
      <c r="A49" s="251">
        <v>37</v>
      </c>
      <c r="B49" s="260">
        <f>'07- Export SMIS'!G38</f>
        <v>0</v>
      </c>
      <c r="C49" s="252">
        <f>'07- Export SMIS'!I38</f>
        <v>0</v>
      </c>
      <c r="D49" s="253">
        <f t="shared" si="3"/>
        <v>0</v>
      </c>
      <c r="E49" s="253">
        <f>'07- Export SMIS'!AJ38</f>
        <v>0</v>
      </c>
      <c r="F49" s="253">
        <f>'07- Export SMIS'!AM38</f>
        <v>0</v>
      </c>
      <c r="G49" s="253">
        <f>'07- Export SMIS'!AD38</f>
        <v>0</v>
      </c>
      <c r="H49" s="253">
        <f t="shared" si="4"/>
        <v>0</v>
      </c>
      <c r="I49" s="253">
        <f>'07- Export SMIS'!S38</f>
        <v>0</v>
      </c>
      <c r="J49" s="253">
        <f>'07- Export SMIS'!X38</f>
        <v>0</v>
      </c>
      <c r="K49" s="253">
        <f>'07- Export SMIS'!Y38</f>
        <v>0</v>
      </c>
      <c r="L49" s="253">
        <f t="shared" si="5"/>
        <v>0</v>
      </c>
      <c r="M49" s="363">
        <f>'07- Export SMIS'!F38</f>
        <v>0</v>
      </c>
      <c r="N49" s="364"/>
    </row>
    <row r="50" spans="1:14" ht="13.2" customHeight="1">
      <c r="A50" s="251">
        <v>38</v>
      </c>
      <c r="B50" s="260">
        <f>'07- Export SMIS'!G39</f>
        <v>0</v>
      </c>
      <c r="C50" s="252">
        <f>'07- Export SMIS'!I39</f>
        <v>0</v>
      </c>
      <c r="D50" s="253">
        <f t="shared" si="3"/>
        <v>0</v>
      </c>
      <c r="E50" s="253">
        <f>'07- Export SMIS'!AJ39</f>
        <v>0</v>
      </c>
      <c r="F50" s="253">
        <f>'07- Export SMIS'!AM39</f>
        <v>0</v>
      </c>
      <c r="G50" s="253">
        <f>'07- Export SMIS'!AD39</f>
        <v>0</v>
      </c>
      <c r="H50" s="253">
        <f t="shared" si="4"/>
        <v>0</v>
      </c>
      <c r="I50" s="253">
        <f>'07- Export SMIS'!S39</f>
        <v>0</v>
      </c>
      <c r="J50" s="253">
        <f>'07- Export SMIS'!X39</f>
        <v>0</v>
      </c>
      <c r="K50" s="253">
        <f>'07- Export SMIS'!Y39</f>
        <v>0</v>
      </c>
      <c r="L50" s="253">
        <f t="shared" si="5"/>
        <v>0</v>
      </c>
      <c r="M50" s="363">
        <f>'07- Export SMIS'!F39</f>
        <v>0</v>
      </c>
      <c r="N50" s="364"/>
    </row>
    <row r="51" spans="1:14" ht="13.2" customHeight="1">
      <c r="A51" s="251">
        <v>39</v>
      </c>
      <c r="B51" s="260">
        <f>'07- Export SMIS'!G40</f>
        <v>0</v>
      </c>
      <c r="C51" s="252">
        <f>'07- Export SMIS'!I40</f>
        <v>0</v>
      </c>
      <c r="D51" s="253">
        <f t="shared" si="3"/>
        <v>0</v>
      </c>
      <c r="E51" s="253">
        <f>'07- Export SMIS'!AJ40</f>
        <v>0</v>
      </c>
      <c r="F51" s="253">
        <f>'07- Export SMIS'!AM40</f>
        <v>0</v>
      </c>
      <c r="G51" s="253">
        <f>'07- Export SMIS'!AD40</f>
        <v>0</v>
      </c>
      <c r="H51" s="253">
        <f t="shared" si="4"/>
        <v>0</v>
      </c>
      <c r="I51" s="253">
        <f>'07- Export SMIS'!S40</f>
        <v>0</v>
      </c>
      <c r="J51" s="253">
        <f>'07- Export SMIS'!X40</f>
        <v>0</v>
      </c>
      <c r="K51" s="253">
        <f>'07- Export SMIS'!Y40</f>
        <v>0</v>
      </c>
      <c r="L51" s="253">
        <f t="shared" si="5"/>
        <v>0</v>
      </c>
      <c r="M51" s="363">
        <f>'07- Export SMIS'!F40</f>
        <v>0</v>
      </c>
      <c r="N51" s="364"/>
    </row>
    <row r="52" spans="1:14" ht="13.2" customHeight="1">
      <c r="A52" s="251">
        <v>40</v>
      </c>
      <c r="B52" s="260">
        <f>'07- Export SMIS'!G41</f>
        <v>0</v>
      </c>
      <c r="C52" s="252">
        <f>'07- Export SMIS'!I41</f>
        <v>0</v>
      </c>
      <c r="D52" s="253">
        <f t="shared" si="3"/>
        <v>0</v>
      </c>
      <c r="E52" s="253">
        <f>'07- Export SMIS'!AJ41</f>
        <v>0</v>
      </c>
      <c r="F52" s="253">
        <f>'07- Export SMIS'!AM41</f>
        <v>0</v>
      </c>
      <c r="G52" s="253">
        <f>'07- Export SMIS'!AD41</f>
        <v>0</v>
      </c>
      <c r="H52" s="253">
        <f t="shared" si="4"/>
        <v>0</v>
      </c>
      <c r="I52" s="253">
        <f>'07- Export SMIS'!S41</f>
        <v>0</v>
      </c>
      <c r="J52" s="253">
        <f>'07- Export SMIS'!X41</f>
        <v>0</v>
      </c>
      <c r="K52" s="253">
        <f>'07- Export SMIS'!Y41</f>
        <v>0</v>
      </c>
      <c r="L52" s="253">
        <f t="shared" si="5"/>
        <v>0</v>
      </c>
      <c r="M52" s="363">
        <f>'07- Export SMIS'!F41</f>
        <v>0</v>
      </c>
      <c r="N52" s="364"/>
    </row>
    <row r="53" spans="1:14" ht="13.2" customHeight="1">
      <c r="A53" s="371" t="s">
        <v>61</v>
      </c>
      <c r="B53" s="372"/>
      <c r="C53" s="373"/>
      <c r="D53" s="254">
        <f>SUM(D13:D52)</f>
        <v>0</v>
      </c>
      <c r="E53" s="254">
        <f t="shared" ref="E53:K53" si="6">SUM(E13:E52)</f>
        <v>0</v>
      </c>
      <c r="F53" s="254">
        <f t="shared" si="6"/>
        <v>0</v>
      </c>
      <c r="G53" s="254">
        <f t="shared" si="6"/>
        <v>0</v>
      </c>
      <c r="H53" s="254">
        <f t="shared" si="6"/>
        <v>0</v>
      </c>
      <c r="I53" s="254">
        <f t="shared" si="6"/>
        <v>0</v>
      </c>
      <c r="J53" s="254">
        <f t="shared" si="6"/>
        <v>0</v>
      </c>
      <c r="K53" s="254">
        <f t="shared" si="6"/>
        <v>0</v>
      </c>
      <c r="L53" s="254">
        <f>SUM(L13:L52)</f>
        <v>0</v>
      </c>
    </row>
    <row r="54" spans="1:14" ht="13.2" customHeight="1">
      <c r="D54" s="186" t="str">
        <f>IF(D53='04- Buget Cerere'!E32,"OK","ERROR")</f>
        <v>OK</v>
      </c>
      <c r="E54" s="374" t="str">
        <f>IF(E53+F53=ROUND('04- Buget Cerere'!C41,2),"OK","ERROR")</f>
        <v>OK</v>
      </c>
      <c r="F54" s="375" t="str">
        <f t="shared" ref="F54" si="7">IF(F53=F55,"OK","ERROR")</f>
        <v>OK</v>
      </c>
      <c r="G54" s="186" t="str">
        <f>IF(G53=ROUND('04- Buget Cerere'!C39,2),"OK","ERROR")</f>
        <v>OK</v>
      </c>
      <c r="H54" s="186" t="str">
        <f>IF(H53=ROUND('04- Buget Cerere'!D32+'04- Buget Cerere'!G32,2),"OK","ERROR")</f>
        <v>OK</v>
      </c>
      <c r="I54" s="186" t="str">
        <f>IF(I53=ROUND('04- Buget Cerere'!D32,2),"OK","ERROR")</f>
        <v>OK</v>
      </c>
      <c r="J54" s="186" t="str">
        <f>IF(J53=ROUND('04- Buget Cerere'!G32,2),"OK","ERROR")</f>
        <v>OK</v>
      </c>
      <c r="K54" s="186" t="str">
        <f>IF(K53=ROUND('04- Buget Cerere'!H32,2),"OK","ERROR")</f>
        <v>OK</v>
      </c>
      <c r="L54" s="186" t="str">
        <f>IF(L53=ROUND('04- Buget Cerere'!C35,2),"OK","ERROR")</f>
        <v>OK</v>
      </c>
    </row>
    <row r="55" spans="1:14" ht="13.2" customHeight="1">
      <c r="D55" s="255"/>
      <c r="E55" s="376"/>
      <c r="F55" s="376"/>
      <c r="G55" s="256"/>
      <c r="H55" s="255"/>
      <c r="I55" s="255"/>
      <c r="J55" s="255"/>
      <c r="K55" s="255"/>
      <c r="L55" s="255"/>
    </row>
    <row r="56" spans="1:14" ht="13.2" customHeight="1">
      <c r="D56" s="257"/>
      <c r="E56" s="257"/>
      <c r="F56" s="257"/>
    </row>
    <row r="57" spans="1:14" ht="13.2" customHeight="1">
      <c r="D57" s="257"/>
      <c r="F57" s="257"/>
    </row>
    <row r="58" spans="1:14" ht="13.2" customHeight="1">
      <c r="D58" s="257"/>
    </row>
    <row r="59" spans="1:14" ht="13.2" customHeight="1">
      <c r="D59" s="257"/>
    </row>
    <row r="60" spans="1:14" ht="13.2" customHeight="1">
      <c r="D60" s="257"/>
    </row>
    <row r="61" spans="1:14" ht="13.2" customHeight="1">
      <c r="D61" s="258"/>
      <c r="E61" s="257"/>
    </row>
  </sheetData>
  <sheetProtection algorithmName="SHA-512" hashValue="3cn6e1Y1dIVinG+ZOypTU+JjBztBvbbUyPvM46r2RGFUcH6GK8YvOM6xrj2yu+h/brV1yFanAaKbfLMYFi6u6w==" saltValue="HU+xDxOwtZSNJqT7R9GK5g==" spinCount="100000" sheet="1" objects="1" scenarios="1"/>
  <mergeCells count="58">
    <mergeCell ref="E55:F55"/>
    <mergeCell ref="M49:N49"/>
    <mergeCell ref="M50:N50"/>
    <mergeCell ref="M51:N51"/>
    <mergeCell ref="M52:N52"/>
    <mergeCell ref="A53:C53"/>
    <mergeCell ref="E54:F54"/>
    <mergeCell ref="M43:N43"/>
    <mergeCell ref="M44:N44"/>
    <mergeCell ref="M45:N45"/>
    <mergeCell ref="M46:N46"/>
    <mergeCell ref="M47:N47"/>
    <mergeCell ref="M48:N48"/>
    <mergeCell ref="M42:N42"/>
    <mergeCell ref="M31:N31"/>
    <mergeCell ref="M32:N32"/>
    <mergeCell ref="M33:N33"/>
    <mergeCell ref="M34:N34"/>
    <mergeCell ref="M35:N35"/>
    <mergeCell ref="M36:N36"/>
    <mergeCell ref="M37:N37"/>
    <mergeCell ref="M38:N38"/>
    <mergeCell ref="M39:N39"/>
    <mergeCell ref="M40:N40"/>
    <mergeCell ref="M41:N41"/>
    <mergeCell ref="M30:N30"/>
    <mergeCell ref="M19:N19"/>
    <mergeCell ref="M20:N20"/>
    <mergeCell ref="M21:N21"/>
    <mergeCell ref="M22:N22"/>
    <mergeCell ref="M23:N23"/>
    <mergeCell ref="M24:N24"/>
    <mergeCell ref="M25:N25"/>
    <mergeCell ref="M26:N26"/>
    <mergeCell ref="M27:N27"/>
    <mergeCell ref="M28:N28"/>
    <mergeCell ref="M29:N29"/>
    <mergeCell ref="M18:N18"/>
    <mergeCell ref="C7:L7"/>
    <mergeCell ref="C8:D8"/>
    <mergeCell ref="A10:A11"/>
    <mergeCell ref="B10:B11"/>
    <mergeCell ref="C10:C11"/>
    <mergeCell ref="D10:G10"/>
    <mergeCell ref="H10:J10"/>
    <mergeCell ref="K10:K11"/>
    <mergeCell ref="L10:L11"/>
    <mergeCell ref="M13:N13"/>
    <mergeCell ref="M14:N14"/>
    <mergeCell ref="M15:N15"/>
    <mergeCell ref="M16:N16"/>
    <mergeCell ref="M17:N17"/>
    <mergeCell ref="B6:L6"/>
    <mergeCell ref="B1:L1"/>
    <mergeCell ref="B2:L2"/>
    <mergeCell ref="B3:L3"/>
    <mergeCell ref="B4:L4"/>
    <mergeCell ref="B5:L5"/>
  </mergeCells>
  <conditionalFormatting sqref="D54:E54 G54:L54">
    <cfRule type="cellIs" dxfId="2" priority="1" operator="equal">
      <formula>"error"</formula>
    </cfRule>
  </conditionalFormatting>
  <pageMargins left="0.45" right="0.45" top="0.75" bottom="0.75" header="0" footer="0"/>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oaie10"/>
  <dimension ref="B1:P25"/>
  <sheetViews>
    <sheetView workbookViewId="0">
      <selection activeCell="J33" sqref="J33"/>
    </sheetView>
  </sheetViews>
  <sheetFormatPr defaultColWidth="8.88671875" defaultRowHeight="12"/>
  <cols>
    <col min="1" max="1" width="2" style="74" customWidth="1"/>
    <col min="2" max="2" width="3.44140625" style="74" hidden="1" customWidth="1"/>
    <col min="3" max="3" width="37.6640625" style="115" customWidth="1"/>
    <col min="4" max="4" width="3.6640625" style="74" hidden="1" customWidth="1"/>
    <col min="5" max="6" width="2.88671875" style="74" hidden="1" customWidth="1"/>
    <col min="7" max="7" width="16" style="115" customWidth="1"/>
    <col min="8" max="8" width="18.6640625" style="74" customWidth="1"/>
    <col min="9" max="9" width="12" style="74" customWidth="1"/>
    <col min="10" max="10" width="12.33203125" style="74" customWidth="1"/>
    <col min="11" max="11" width="12" style="74" customWidth="1"/>
    <col min="12" max="12" width="14" style="74" customWidth="1"/>
    <col min="13" max="13" width="12.44140625" style="74" customWidth="1"/>
    <col min="14" max="14" width="8.88671875" style="74"/>
    <col min="15" max="15" width="9.109375" style="74" bestFit="1" customWidth="1"/>
    <col min="16" max="16384" width="8.88671875" style="74"/>
  </cols>
  <sheetData>
    <row r="1" spans="2:16">
      <c r="G1" s="74"/>
    </row>
    <row r="2" spans="2:16">
      <c r="B2" s="75"/>
      <c r="C2" s="75"/>
      <c r="D2" s="75"/>
      <c r="E2" s="75"/>
      <c r="G2" s="74"/>
    </row>
    <row r="3" spans="2:16">
      <c r="C3" s="74"/>
    </row>
    <row r="5" spans="2:16" s="116" customFormat="1">
      <c r="B5" s="74"/>
      <c r="C5" s="113" t="s">
        <v>269</v>
      </c>
      <c r="D5" s="113"/>
      <c r="E5" s="177"/>
      <c r="F5" s="177"/>
      <c r="G5" s="113" t="s">
        <v>270</v>
      </c>
      <c r="H5" s="113" t="s">
        <v>271</v>
      </c>
      <c r="I5" s="74"/>
    </row>
    <row r="6" spans="2:16" s="98" customFormat="1" ht="33" customHeight="1">
      <c r="B6" s="74"/>
      <c r="C6" s="130" t="s">
        <v>542</v>
      </c>
      <c r="D6" s="269"/>
      <c r="E6" s="177"/>
      <c r="F6" s="177"/>
      <c r="G6" s="118" t="s">
        <v>273</v>
      </c>
      <c r="H6" s="119" t="e">
        <f>'04- Buget Cerere'!C35/'02-CPP'!D6</f>
        <v>#DIV/0!</v>
      </c>
      <c r="I6" s="74"/>
    </row>
    <row r="7" spans="2:16" s="116" customFormat="1" ht="36" hidden="1">
      <c r="B7" s="74"/>
      <c r="C7" s="117" t="s">
        <v>268</v>
      </c>
      <c r="D7" s="113"/>
      <c r="E7" s="177"/>
      <c r="F7" s="177"/>
      <c r="G7" s="118" t="s">
        <v>273</v>
      </c>
      <c r="H7" s="119" t="e">
        <f>'05-Buget-Categorii si cheltuiel'!#REF!/SUM('02-CPP'!B6+'02-CPP'!C6+'02-CPP'!D6)</f>
        <v>#REF!</v>
      </c>
      <c r="I7" s="74"/>
      <c r="L7" s="263"/>
      <c r="M7" s="264"/>
      <c r="O7" s="263"/>
      <c r="P7" s="265"/>
    </row>
    <row r="8" spans="2:16" hidden="1">
      <c r="C8" s="117" t="s">
        <v>282</v>
      </c>
      <c r="D8" s="177"/>
      <c r="E8" s="177"/>
      <c r="F8" s="177"/>
      <c r="G8" s="118" t="s">
        <v>272</v>
      </c>
      <c r="H8" s="120" t="str">
        <f>IF(ISERROR(ROUND(('01-Bilant '!D20+'01-Bilant '!D31+'01-Bilant '!D32)/('01-Bilant '!D35+'01-Bilant '!D38+'01-Bilant '!D39),2)),"",ROUND(('01-Bilant '!D20+'01-Bilant '!D31+'01-Bilant '!D32)/('01-Bilant '!D35+'01-Bilant '!D38+'01-Bilant '!D39),2))</f>
        <v/>
      </c>
      <c r="L8" s="266"/>
      <c r="M8" s="267"/>
      <c r="O8" s="266"/>
      <c r="P8" s="265"/>
    </row>
    <row r="9" spans="2:16" hidden="1">
      <c r="C9" s="117" t="s">
        <v>283</v>
      </c>
      <c r="D9" s="177"/>
      <c r="E9" s="177"/>
      <c r="F9" s="177"/>
      <c r="G9" s="118" t="s">
        <v>273</v>
      </c>
      <c r="H9" s="119" t="str">
        <f>IF('01-Bilant '!D69&lt;0,"nu se calculeaza",IF(ISERROR(ROUND('01-Bilant '!D69/'01-Bilant '!D73,2)),"",ROUND('01-Bilant '!D69/'01-Bilant '!D73,2)))</f>
        <v/>
      </c>
    </row>
    <row r="10" spans="2:16" ht="36" hidden="1">
      <c r="C10" s="117" t="s">
        <v>274</v>
      </c>
      <c r="D10" s="177"/>
      <c r="E10" s="177"/>
      <c r="F10" s="177"/>
      <c r="G10" s="118" t="s">
        <v>273</v>
      </c>
      <c r="H10" s="119" t="str">
        <f>IF(ISERROR(ROUND(('05-Buget-Categorii si cheltuiel'!#REF!/'02-CPP'!D6),2)),"",ROUND(('05-Buget-Categorii si cheltuiel'!#REF!/'02-CPP'!D6),2))</f>
        <v/>
      </c>
      <c r="L10" s="266"/>
      <c r="M10" s="267"/>
      <c r="O10" s="265"/>
    </row>
    <row r="11" spans="2:16" ht="24">
      <c r="C11" s="117" t="s">
        <v>290</v>
      </c>
      <c r="D11" s="177"/>
      <c r="E11" s="177"/>
      <c r="F11" s="177"/>
      <c r="G11" s="118" t="s">
        <v>273</v>
      </c>
      <c r="H11" s="119" t="e">
        <f>'04- Buget Cerere'!C39/'04- Buget Cerere'!E32</f>
        <v>#DIV/0!</v>
      </c>
      <c r="L11" s="266"/>
      <c r="M11" s="267"/>
      <c r="O11" s="265"/>
    </row>
    <row r="12" spans="2:16" ht="24">
      <c r="C12" s="117" t="s">
        <v>543</v>
      </c>
      <c r="D12" s="177"/>
      <c r="E12" s="177"/>
      <c r="F12" s="177"/>
      <c r="G12" s="118"/>
      <c r="H12" s="119" t="e">
        <f>'04- Buget Cerere'!I21/'04- Buget Cerere'!I11</f>
        <v>#DIV/0!</v>
      </c>
      <c r="J12" s="266"/>
      <c r="K12" s="267"/>
      <c r="L12" s="266"/>
      <c r="M12" s="267"/>
      <c r="O12" s="265"/>
    </row>
    <row r="13" spans="2:16" hidden="1">
      <c r="C13" s="117" t="s">
        <v>277</v>
      </c>
      <c r="D13" s="177"/>
      <c r="E13" s="177"/>
      <c r="F13" s="177"/>
      <c r="G13" s="118" t="s">
        <v>273</v>
      </c>
      <c r="H13" s="121" t="e">
        <f>#REF!</f>
        <v>#REF!</v>
      </c>
      <c r="L13" s="266"/>
      <c r="M13" s="267"/>
    </row>
    <row r="14" spans="2:16">
      <c r="C14" s="117"/>
      <c r="D14" s="177"/>
      <c r="E14" s="177"/>
      <c r="F14" s="177"/>
      <c r="G14" s="118"/>
      <c r="H14" s="121"/>
      <c r="L14" s="266"/>
      <c r="M14" s="267"/>
    </row>
    <row r="15" spans="2:16" ht="40.950000000000003" customHeight="1">
      <c r="C15" s="117" t="s">
        <v>639</v>
      </c>
      <c r="D15" s="177"/>
      <c r="E15" s="177"/>
      <c r="F15" s="177"/>
      <c r="G15" s="118"/>
      <c r="H15" s="113" t="str">
        <f>IF(COUNTIF('06- Proiectii fin intreprindere'!C100:G100,"&lt;0")&gt;0,"nu se verifica sustenabilitatea financiara","se verifica sustenabilitatea financiara")</f>
        <v>se verifica sustenabilitatea financiara</v>
      </c>
      <c r="J15" s="266"/>
      <c r="K15" s="267"/>
    </row>
    <row r="16" spans="2:16" hidden="1">
      <c r="G16" s="268" t="e">
        <f>#REF!</f>
        <v>#REF!</v>
      </c>
      <c r="H16" s="268" t="e">
        <f>#REF!</f>
        <v>#REF!</v>
      </c>
      <c r="I16" s="123" t="e">
        <f>#REF!</f>
        <v>#REF!</v>
      </c>
      <c r="J16" s="123" t="e">
        <f>#REF!</f>
        <v>#REF!</v>
      </c>
      <c r="K16" s="123" t="e">
        <f>#REF!</f>
        <v>#REF!</v>
      </c>
      <c r="L16" s="123" t="e">
        <f>#REF!</f>
        <v>#REF!</v>
      </c>
      <c r="M16" s="123" t="e">
        <f>#REF!</f>
        <v>#REF!</v>
      </c>
    </row>
    <row r="17" spans="3:16" hidden="1">
      <c r="C17" s="117" t="str">
        <f>'02-CPP'!A6</f>
        <v>Cifra de afaceri neta</v>
      </c>
      <c r="G17" s="122" t="e">
        <f>'02-CPP'!#REF!</f>
        <v>#REF!</v>
      </c>
      <c r="H17" s="122" t="e">
        <f>'02-CPP'!#REF!</f>
        <v>#REF!</v>
      </c>
      <c r="I17" s="122" t="e">
        <f>'02-CPP'!#REF!</f>
        <v>#REF!</v>
      </c>
      <c r="J17" s="122" t="e">
        <f>'02-CPP'!#REF!</f>
        <v>#REF!</v>
      </c>
      <c r="K17" s="122" t="e">
        <f>'02-CPP'!#REF!</f>
        <v>#REF!</v>
      </c>
      <c r="L17" s="122" t="e">
        <f>'02-CPP'!#REF!</f>
        <v>#REF!</v>
      </c>
      <c r="M17" s="122" t="e">
        <f>'02-CPP'!#REF!</f>
        <v>#REF!</v>
      </c>
    </row>
    <row r="18" spans="3:16" ht="24" hidden="1">
      <c r="C18" s="117" t="s">
        <v>281</v>
      </c>
      <c r="G18" s="128" t="str">
        <f>IFERROR(ROUND(G17/#REF!-1,2),"")</f>
        <v/>
      </c>
      <c r="H18" s="128" t="str">
        <f>IFERROR(ROUND(H17/#REF!-1,2),"")</f>
        <v/>
      </c>
      <c r="I18" s="128" t="str">
        <f>IFERROR(ROUND(I17/#REF!-1,2),"")</f>
        <v/>
      </c>
      <c r="J18" s="128" t="str">
        <f>IFERROR(ROUND(J17/#REF!-1,2),"")</f>
        <v/>
      </c>
      <c r="K18" s="128" t="str">
        <f>IFERROR(ROUND(K17/#REF!-1,2),"")</f>
        <v/>
      </c>
      <c r="L18" s="128" t="str">
        <f>IFERROR(ROUND(L17/#REF!-1,2),"")</f>
        <v/>
      </c>
      <c r="M18" s="128" t="str">
        <f>IFERROR(ROUND(M17/#REF!-1,2),"")</f>
        <v/>
      </c>
      <c r="O18" s="266"/>
    </row>
    <row r="19" spans="3:16" hidden="1">
      <c r="C19" s="117" t="s">
        <v>279</v>
      </c>
      <c r="G19" s="122" t="e">
        <f>'02-CPP'!#REF!</f>
        <v>#REF!</v>
      </c>
      <c r="H19" s="122" t="e">
        <f>'02-CPP'!#REF!</f>
        <v>#REF!</v>
      </c>
      <c r="I19" s="122" t="e">
        <f>'02-CPP'!#REF!</f>
        <v>#REF!</v>
      </c>
      <c r="J19" s="122" t="e">
        <f>'02-CPP'!#REF!</f>
        <v>#REF!</v>
      </c>
      <c r="K19" s="122" t="e">
        <f>'02-CPP'!#REF!</f>
        <v>#REF!</v>
      </c>
      <c r="L19" s="122" t="e">
        <f>'02-CPP'!#REF!</f>
        <v>#REF!</v>
      </c>
      <c r="M19" s="122" t="e">
        <f>'02-CPP'!#REF!</f>
        <v>#REF!</v>
      </c>
      <c r="O19" s="266"/>
      <c r="P19" s="267"/>
    </row>
    <row r="20" spans="3:16" ht="13.2" hidden="1">
      <c r="C20" s="117" t="s">
        <v>278</v>
      </c>
      <c r="G20" s="129" t="str">
        <f>IFERROR(G17/G19,"")</f>
        <v/>
      </c>
      <c r="H20" s="129" t="str">
        <f t="shared" ref="H20:M20" si="0">IFERROR(H17/H19,"")</f>
        <v/>
      </c>
      <c r="I20" s="129" t="str">
        <f t="shared" si="0"/>
        <v/>
      </c>
      <c r="J20" s="129" t="str">
        <f t="shared" si="0"/>
        <v/>
      </c>
      <c r="K20" s="129" t="str">
        <f t="shared" si="0"/>
        <v/>
      </c>
      <c r="L20" s="129" t="str">
        <f t="shared" si="0"/>
        <v/>
      </c>
      <c r="M20" s="129" t="str">
        <f t="shared" si="0"/>
        <v/>
      </c>
      <c r="O20" s="266"/>
      <c r="P20" s="267"/>
    </row>
    <row r="21" spans="3:16" ht="7.95" hidden="1" customHeight="1">
      <c r="C21" s="117" t="s">
        <v>280</v>
      </c>
      <c r="G21" s="128" t="str">
        <f>IFERROR(ROUND(G20/#REF!-1,2),"")</f>
        <v/>
      </c>
      <c r="H21" s="128" t="str">
        <f>IFERROR(ROUND(H20/#REF!-1,2),"")</f>
        <v/>
      </c>
      <c r="I21" s="128" t="str">
        <f>IFERROR(ROUND(I20/#REF!-1,2),"")</f>
        <v/>
      </c>
      <c r="J21" s="128" t="str">
        <f>IFERROR(ROUND(J20/#REF!-1,2),"")</f>
        <v/>
      </c>
      <c r="K21" s="128" t="str">
        <f>IFERROR(ROUND(K20/#REF!-1,2),"")</f>
        <v/>
      </c>
      <c r="L21" s="128" t="str">
        <f>IFERROR(ROUND(L20/#REF!-1,2),"")</f>
        <v/>
      </c>
      <c r="M21" s="128" t="str">
        <f>IFERROR(ROUND(M20/#REF!-1,2),"")</f>
        <v/>
      </c>
    </row>
    <row r="24" spans="3:16">
      <c r="H24" s="266"/>
      <c r="I24" s="267"/>
    </row>
    <row r="25" spans="3:16">
      <c r="H25" s="266"/>
      <c r="I25" s="267"/>
    </row>
  </sheetData>
  <sheetProtection algorithmName="SHA-512" hashValue="akhYrIqsNe+O3k5TZYmm/OsywCd1nwh2Mwhw63TAjZLKtBptambusNAKBGYZa78y+fbGNDWgyY5DWoWjk7aBmg==" saltValue="wm5OdPAuQ3KNp99Z4WLvSA==" spinCount="100000" sheet="1" objects="1" scenarios="1"/>
  <conditionalFormatting sqref="G21:M21">
    <cfRule type="cellIs" dxfId="1" priority="2" operator="equal">
      <formula>"nu se verifica sustenabilitatea financiara"</formula>
    </cfRule>
  </conditionalFormatting>
  <conditionalFormatting sqref="H15 G18:M18">
    <cfRule type="cellIs" dxfId="0" priority="1" operator="equal">
      <formula>"nu se verifica sustenabilitatea financiara"</formula>
    </cfRule>
  </conditionalFormatting>
  <pageMargins left="0.2" right="0.2" top="0.25" bottom="0.2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1DF88-08EE-438B-BFCD-EB386C01C02C}">
  <sheetPr codeName="Foaie11"/>
  <dimension ref="A1:C196"/>
  <sheetViews>
    <sheetView topLeftCell="A4" workbookViewId="0">
      <selection activeCell="A10" sqref="A10"/>
    </sheetView>
  </sheetViews>
  <sheetFormatPr defaultColWidth="11.5546875" defaultRowHeight="13.8"/>
  <cols>
    <col min="1" max="1" width="87" style="144" customWidth="1"/>
    <col min="2" max="2" width="89.88671875" style="144" customWidth="1"/>
    <col min="3" max="3" width="7" customWidth="1"/>
  </cols>
  <sheetData>
    <row r="1" spans="1:3">
      <c r="A1" s="138" t="s">
        <v>364</v>
      </c>
      <c r="B1" s="138" t="s">
        <v>365</v>
      </c>
      <c r="C1" s="139" t="s">
        <v>366</v>
      </c>
    </row>
    <row r="2" spans="1:3" s="141" customFormat="1" ht="14.4">
      <c r="A2" s="135" t="s">
        <v>367</v>
      </c>
      <c r="B2" s="135" t="s">
        <v>368</v>
      </c>
      <c r="C2" s="140">
        <v>0</v>
      </c>
    </row>
    <row r="3" spans="1:3" ht="14.4">
      <c r="A3" s="135" t="s">
        <v>367</v>
      </c>
      <c r="B3" s="135" t="s">
        <v>369</v>
      </c>
      <c r="C3" s="140">
        <v>0</v>
      </c>
    </row>
    <row r="4" spans="1:3" ht="27.6">
      <c r="A4" s="135" t="s">
        <v>370</v>
      </c>
      <c r="B4" s="135" t="s">
        <v>371</v>
      </c>
      <c r="C4" s="140">
        <v>0</v>
      </c>
    </row>
    <row r="5" spans="1:3" ht="27.6">
      <c r="A5" s="135" t="s">
        <v>370</v>
      </c>
      <c r="B5" s="135" t="s">
        <v>372</v>
      </c>
      <c r="C5" s="140">
        <v>0</v>
      </c>
    </row>
    <row r="6" spans="1:3" ht="27.6">
      <c r="A6" s="135" t="s">
        <v>370</v>
      </c>
      <c r="B6" s="135" t="s">
        <v>373</v>
      </c>
      <c r="C6" s="140">
        <v>0</v>
      </c>
    </row>
    <row r="7" spans="1:3" ht="27.6">
      <c r="A7" s="135" t="s">
        <v>370</v>
      </c>
      <c r="B7" s="135" t="s">
        <v>374</v>
      </c>
      <c r="C7" s="140">
        <v>0</v>
      </c>
    </row>
    <row r="8" spans="1:3" ht="27.6">
      <c r="A8" s="135" t="s">
        <v>375</v>
      </c>
      <c r="B8" s="135" t="s">
        <v>376</v>
      </c>
      <c r="C8" s="140">
        <v>0</v>
      </c>
    </row>
    <row r="9" spans="1:3" ht="14.4">
      <c r="A9" s="135" t="s">
        <v>377</v>
      </c>
      <c r="B9" s="135" t="s">
        <v>378</v>
      </c>
      <c r="C9" s="140">
        <v>0</v>
      </c>
    </row>
    <row r="10" spans="1:3" ht="14.4">
      <c r="A10" s="135" t="s">
        <v>227</v>
      </c>
      <c r="B10" s="135" t="s">
        <v>228</v>
      </c>
      <c r="C10" s="140">
        <v>1</v>
      </c>
    </row>
    <row r="11" spans="1:3" ht="27.6">
      <c r="A11" s="135" t="s">
        <v>227</v>
      </c>
      <c r="B11" s="135" t="s">
        <v>361</v>
      </c>
      <c r="C11" s="140">
        <v>0</v>
      </c>
    </row>
    <row r="12" spans="1:3" ht="14.4">
      <c r="A12" s="135" t="s">
        <v>227</v>
      </c>
      <c r="B12" s="135" t="s">
        <v>379</v>
      </c>
      <c r="C12" s="140">
        <v>0</v>
      </c>
    </row>
    <row r="13" spans="1:3" ht="14.4">
      <c r="A13" s="135" t="s">
        <v>227</v>
      </c>
      <c r="B13" s="135" t="s">
        <v>380</v>
      </c>
      <c r="C13" s="140">
        <v>0</v>
      </c>
    </row>
    <row r="14" spans="1:3" ht="14.4">
      <c r="A14" s="135" t="s">
        <v>381</v>
      </c>
      <c r="B14" s="135" t="s">
        <v>382</v>
      </c>
      <c r="C14" s="140">
        <v>0</v>
      </c>
    </row>
    <row r="15" spans="1:3" ht="14.4">
      <c r="A15" s="135" t="s">
        <v>381</v>
      </c>
      <c r="B15" s="135" t="s">
        <v>383</v>
      </c>
      <c r="C15" s="140">
        <v>0</v>
      </c>
    </row>
    <row r="16" spans="1:3" ht="14.4">
      <c r="A16" s="135" t="s">
        <v>381</v>
      </c>
      <c r="B16" s="135" t="s">
        <v>384</v>
      </c>
      <c r="C16" s="140">
        <v>0</v>
      </c>
    </row>
    <row r="17" spans="1:3" ht="14.4">
      <c r="A17" s="135" t="s">
        <v>385</v>
      </c>
      <c r="B17" s="135" t="s">
        <v>386</v>
      </c>
      <c r="C17" s="140">
        <v>0</v>
      </c>
    </row>
    <row r="18" spans="1:3" ht="14.4">
      <c r="A18" s="135" t="s">
        <v>387</v>
      </c>
      <c r="B18" s="135" t="s">
        <v>388</v>
      </c>
      <c r="C18" s="140">
        <v>0</v>
      </c>
    </row>
    <row r="19" spans="1:3" ht="14.4">
      <c r="A19" s="135" t="s">
        <v>389</v>
      </c>
      <c r="B19" s="135" t="s">
        <v>390</v>
      </c>
      <c r="C19" s="140">
        <v>0</v>
      </c>
    </row>
    <row r="20" spans="1:3" ht="14.4">
      <c r="A20" s="135" t="s">
        <v>389</v>
      </c>
      <c r="B20" s="135" t="s">
        <v>391</v>
      </c>
      <c r="C20" s="140">
        <v>0</v>
      </c>
    </row>
    <row r="21" spans="1:3" ht="14.4">
      <c r="A21" s="135" t="s">
        <v>389</v>
      </c>
      <c r="B21" s="135" t="s">
        <v>392</v>
      </c>
      <c r="C21" s="140">
        <v>0</v>
      </c>
    </row>
    <row r="22" spans="1:3" ht="27.6">
      <c r="A22" s="135" t="s">
        <v>389</v>
      </c>
      <c r="B22" s="135" t="s">
        <v>393</v>
      </c>
      <c r="C22" s="140">
        <v>0</v>
      </c>
    </row>
    <row r="23" spans="1:3" ht="14.4">
      <c r="A23" s="135" t="s">
        <v>389</v>
      </c>
      <c r="B23" s="135" t="s">
        <v>394</v>
      </c>
      <c r="C23" s="140">
        <v>0</v>
      </c>
    </row>
    <row r="24" spans="1:3" ht="14.4">
      <c r="A24" s="135" t="s">
        <v>389</v>
      </c>
      <c r="B24" s="135" t="s">
        <v>395</v>
      </c>
      <c r="C24" s="140">
        <v>0</v>
      </c>
    </row>
    <row r="25" spans="1:3" ht="14.4">
      <c r="A25" s="135" t="s">
        <v>396</v>
      </c>
      <c r="B25" s="135" t="s">
        <v>397</v>
      </c>
      <c r="C25" s="140">
        <v>0</v>
      </c>
    </row>
    <row r="26" spans="1:3" ht="14.4">
      <c r="A26" s="135" t="s">
        <v>398</v>
      </c>
      <c r="B26" s="135" t="s">
        <v>399</v>
      </c>
      <c r="C26" s="140">
        <v>0</v>
      </c>
    </row>
    <row r="27" spans="1:3" ht="14.4">
      <c r="A27" s="135" t="s">
        <v>398</v>
      </c>
      <c r="B27" s="135" t="s">
        <v>400</v>
      </c>
      <c r="C27" s="140">
        <v>0</v>
      </c>
    </row>
    <row r="28" spans="1:3" ht="14.4">
      <c r="A28" s="135" t="s">
        <v>398</v>
      </c>
      <c r="B28" s="135" t="s">
        <v>401</v>
      </c>
      <c r="C28" s="140">
        <v>0</v>
      </c>
    </row>
    <row r="29" spans="1:3" ht="14.4">
      <c r="A29" s="135" t="s">
        <v>402</v>
      </c>
      <c r="B29" s="135" t="s">
        <v>403</v>
      </c>
      <c r="C29" s="140">
        <v>0</v>
      </c>
    </row>
    <row r="30" spans="1:3" ht="27.6">
      <c r="A30" s="135" t="s">
        <v>404</v>
      </c>
      <c r="B30" s="135" t="s">
        <v>405</v>
      </c>
      <c r="C30" s="140">
        <v>0</v>
      </c>
    </row>
    <row r="31" spans="1:3" ht="14.4">
      <c r="A31" s="135" t="s">
        <v>363</v>
      </c>
      <c r="B31" s="135" t="s">
        <v>363</v>
      </c>
      <c r="C31" s="140">
        <v>0</v>
      </c>
    </row>
    <row r="32" spans="1:3" ht="14.4">
      <c r="A32" s="135" t="s">
        <v>406</v>
      </c>
      <c r="B32" s="135" t="s">
        <v>407</v>
      </c>
      <c r="C32" s="140">
        <v>0</v>
      </c>
    </row>
    <row r="33" spans="1:3" ht="14.4">
      <c r="A33" s="135" t="s">
        <v>408</v>
      </c>
      <c r="B33" s="135" t="s">
        <v>409</v>
      </c>
      <c r="C33" s="140">
        <v>0</v>
      </c>
    </row>
    <row r="34" spans="1:3" ht="27.6">
      <c r="A34" s="135" t="s">
        <v>410</v>
      </c>
      <c r="B34" s="135" t="s">
        <v>411</v>
      </c>
      <c r="C34" s="140">
        <v>0</v>
      </c>
    </row>
    <row r="35" spans="1:3" ht="14.4">
      <c r="A35" s="135" t="s">
        <v>410</v>
      </c>
      <c r="B35" s="135" t="s">
        <v>410</v>
      </c>
      <c r="C35" s="140">
        <v>0</v>
      </c>
    </row>
    <row r="36" spans="1:3" ht="14.4">
      <c r="A36" s="135" t="s">
        <v>410</v>
      </c>
      <c r="B36" s="135" t="s">
        <v>412</v>
      </c>
      <c r="C36" s="140">
        <v>0</v>
      </c>
    </row>
    <row r="37" spans="1:3" ht="14.4">
      <c r="A37" s="135" t="s">
        <v>413</v>
      </c>
      <c r="B37" s="135" t="s">
        <v>414</v>
      </c>
      <c r="C37" s="140">
        <v>0</v>
      </c>
    </row>
    <row r="38" spans="1:3" ht="14.4">
      <c r="A38" s="135" t="s">
        <v>415</v>
      </c>
      <c r="B38" s="135" t="s">
        <v>416</v>
      </c>
      <c r="C38" s="140">
        <v>0</v>
      </c>
    </row>
    <row r="39" spans="1:3" ht="27.6">
      <c r="A39" s="135" t="s">
        <v>417</v>
      </c>
      <c r="B39" s="135" t="s">
        <v>418</v>
      </c>
      <c r="C39" s="140">
        <v>0</v>
      </c>
    </row>
    <row r="40" spans="1:3" ht="27.6">
      <c r="A40" s="135" t="s">
        <v>417</v>
      </c>
      <c r="B40" s="135" t="s">
        <v>419</v>
      </c>
      <c r="C40" s="140">
        <v>0</v>
      </c>
    </row>
    <row r="41" spans="1:3" ht="14.4">
      <c r="A41" s="135" t="s">
        <v>417</v>
      </c>
      <c r="B41" s="135" t="s">
        <v>420</v>
      </c>
      <c r="C41" s="140">
        <v>0</v>
      </c>
    </row>
    <row r="42" spans="1:3" ht="14.4">
      <c r="A42" s="135" t="s">
        <v>417</v>
      </c>
      <c r="B42" s="135" t="s">
        <v>421</v>
      </c>
      <c r="C42" s="140">
        <v>0</v>
      </c>
    </row>
    <row r="43" spans="1:3" ht="14.4">
      <c r="A43" s="135" t="s">
        <v>417</v>
      </c>
      <c r="B43" s="135" t="s">
        <v>422</v>
      </c>
      <c r="C43" s="140">
        <v>0</v>
      </c>
    </row>
    <row r="44" spans="1:3" ht="14.4">
      <c r="A44" s="135" t="s">
        <v>417</v>
      </c>
      <c r="B44" s="135" t="s">
        <v>423</v>
      </c>
      <c r="C44" s="140">
        <v>0</v>
      </c>
    </row>
    <row r="45" spans="1:3" ht="27.6">
      <c r="A45" s="135" t="s">
        <v>417</v>
      </c>
      <c r="B45" s="135" t="s">
        <v>424</v>
      </c>
      <c r="C45" s="140">
        <v>0</v>
      </c>
    </row>
    <row r="46" spans="1:3" ht="14.4">
      <c r="A46" s="135" t="s">
        <v>417</v>
      </c>
      <c r="B46" s="135" t="s">
        <v>425</v>
      </c>
      <c r="C46" s="140">
        <v>0</v>
      </c>
    </row>
    <row r="47" spans="1:3" ht="14.4">
      <c r="A47" s="135" t="s">
        <v>417</v>
      </c>
      <c r="B47" s="135" t="s">
        <v>426</v>
      </c>
      <c r="C47" s="140">
        <v>0</v>
      </c>
    </row>
    <row r="48" spans="1:3" ht="27.6">
      <c r="A48" s="135" t="s">
        <v>417</v>
      </c>
      <c r="B48" s="135" t="s">
        <v>427</v>
      </c>
      <c r="C48" s="140">
        <v>0</v>
      </c>
    </row>
    <row r="49" spans="1:3" ht="14.4">
      <c r="A49" s="135" t="s">
        <v>417</v>
      </c>
      <c r="B49" s="135" t="s">
        <v>428</v>
      </c>
      <c r="C49" s="140">
        <v>0</v>
      </c>
    </row>
    <row r="50" spans="1:3" ht="27.6">
      <c r="A50" s="135" t="s">
        <v>417</v>
      </c>
      <c r="B50" s="135" t="s">
        <v>429</v>
      </c>
      <c r="C50" s="140">
        <v>0</v>
      </c>
    </row>
    <row r="51" spans="1:3" ht="14.4">
      <c r="A51" s="135" t="s">
        <v>430</v>
      </c>
      <c r="B51" s="135" t="s">
        <v>431</v>
      </c>
      <c r="C51" s="140">
        <v>0</v>
      </c>
    </row>
    <row r="52" spans="1:3" ht="27.6">
      <c r="A52" s="135" t="s">
        <v>430</v>
      </c>
      <c r="B52" s="135" t="s">
        <v>432</v>
      </c>
      <c r="C52" s="140">
        <v>0</v>
      </c>
    </row>
    <row r="53" spans="1:3" ht="27.6">
      <c r="A53" s="135" t="s">
        <v>430</v>
      </c>
      <c r="B53" s="135" t="s">
        <v>433</v>
      </c>
      <c r="C53" s="140">
        <v>0</v>
      </c>
    </row>
    <row r="54" spans="1:3" ht="14.4">
      <c r="A54" s="135" t="s">
        <v>430</v>
      </c>
      <c r="B54" s="135" t="s">
        <v>434</v>
      </c>
      <c r="C54" s="140">
        <v>0</v>
      </c>
    </row>
    <row r="55" spans="1:3" ht="27.6">
      <c r="A55" s="135" t="s">
        <v>430</v>
      </c>
      <c r="B55" s="135" t="s">
        <v>435</v>
      </c>
      <c r="C55" s="140">
        <v>0</v>
      </c>
    </row>
    <row r="56" spans="1:3" ht="14.4">
      <c r="A56" s="135" t="s">
        <v>436</v>
      </c>
      <c r="B56" s="135" t="s">
        <v>437</v>
      </c>
      <c r="C56" s="140">
        <v>0</v>
      </c>
    </row>
    <row r="57" spans="1:3" ht="14.4">
      <c r="A57" s="135" t="s">
        <v>436</v>
      </c>
      <c r="B57" s="135" t="s">
        <v>438</v>
      </c>
      <c r="C57" s="140">
        <v>0</v>
      </c>
    </row>
    <row r="58" spans="1:3" ht="14.4">
      <c r="A58" s="135" t="s">
        <v>436</v>
      </c>
      <c r="B58" s="135" t="s">
        <v>439</v>
      </c>
      <c r="C58" s="140">
        <v>0</v>
      </c>
    </row>
    <row r="59" spans="1:3" ht="14.4">
      <c r="A59" s="135" t="s">
        <v>436</v>
      </c>
      <c r="B59" s="135" t="s">
        <v>440</v>
      </c>
      <c r="C59" s="140">
        <v>0</v>
      </c>
    </row>
    <row r="60" spans="1:3" ht="14.4">
      <c r="A60" s="135" t="s">
        <v>436</v>
      </c>
      <c r="B60" s="135" t="s">
        <v>441</v>
      </c>
      <c r="C60" s="140">
        <v>0</v>
      </c>
    </row>
    <row r="61" spans="1:3" ht="14.4">
      <c r="A61" s="135" t="s">
        <v>442</v>
      </c>
      <c r="B61" s="135" t="s">
        <v>443</v>
      </c>
      <c r="C61" s="140">
        <v>0</v>
      </c>
    </row>
    <row r="62" spans="1:3" ht="14.4">
      <c r="A62" s="135" t="s">
        <v>442</v>
      </c>
      <c r="B62" s="135" t="s">
        <v>444</v>
      </c>
      <c r="C62" s="140">
        <v>0</v>
      </c>
    </row>
    <row r="63" spans="1:3" ht="14.4">
      <c r="A63" s="135" t="s">
        <v>442</v>
      </c>
      <c r="B63" s="135" t="s">
        <v>445</v>
      </c>
      <c r="C63" s="140">
        <v>0</v>
      </c>
    </row>
    <row r="64" spans="1:3" ht="14.4">
      <c r="A64" s="135" t="s">
        <v>442</v>
      </c>
      <c r="B64" s="135" t="s">
        <v>446</v>
      </c>
      <c r="C64" s="140">
        <v>0</v>
      </c>
    </row>
    <row r="65" spans="1:3" ht="14.4">
      <c r="A65" s="135" t="s">
        <v>447</v>
      </c>
      <c r="B65" s="135" t="s">
        <v>448</v>
      </c>
      <c r="C65" s="140">
        <v>0</v>
      </c>
    </row>
    <row r="66" spans="1:3" ht="14.4">
      <c r="A66" s="135" t="s">
        <v>449</v>
      </c>
      <c r="B66" s="135" t="s">
        <v>449</v>
      </c>
      <c r="C66" s="140">
        <v>0</v>
      </c>
    </row>
    <row r="67" spans="1:3" ht="14.4">
      <c r="A67" s="135" t="s">
        <v>226</v>
      </c>
      <c r="B67" s="135" t="s">
        <v>233</v>
      </c>
      <c r="C67" s="140">
        <v>1</v>
      </c>
    </row>
    <row r="68" spans="1:3" ht="14.4">
      <c r="A68" s="135" t="s">
        <v>226</v>
      </c>
      <c r="B68" s="135" t="s">
        <v>234</v>
      </c>
      <c r="C68" s="140">
        <v>1</v>
      </c>
    </row>
    <row r="69" spans="1:3" ht="14.4">
      <c r="A69" s="135" t="s">
        <v>226</v>
      </c>
      <c r="B69" s="135" t="s">
        <v>450</v>
      </c>
      <c r="C69" s="140">
        <v>0</v>
      </c>
    </row>
    <row r="70" spans="1:3" ht="14.4">
      <c r="A70" s="135" t="s">
        <v>226</v>
      </c>
      <c r="B70" s="135" t="s">
        <v>451</v>
      </c>
      <c r="C70" s="140">
        <v>0</v>
      </c>
    </row>
    <row r="71" spans="1:3" ht="14.4">
      <c r="A71" s="135" t="s">
        <v>226</v>
      </c>
      <c r="B71" s="135" t="s">
        <v>452</v>
      </c>
      <c r="C71" s="140">
        <v>1</v>
      </c>
    </row>
    <row r="72" spans="1:3" ht="14.4">
      <c r="A72" s="135" t="s">
        <v>226</v>
      </c>
      <c r="B72" s="135" t="s">
        <v>453</v>
      </c>
      <c r="C72" s="140">
        <v>0</v>
      </c>
    </row>
    <row r="73" spans="1:3" ht="27.6">
      <c r="A73" s="135" t="s">
        <v>226</v>
      </c>
      <c r="B73" s="135" t="s">
        <v>454</v>
      </c>
      <c r="C73" s="140">
        <v>0</v>
      </c>
    </row>
    <row r="74" spans="1:3" ht="14.4">
      <c r="A74" s="135" t="s">
        <v>226</v>
      </c>
      <c r="B74" s="135" t="s">
        <v>455</v>
      </c>
      <c r="C74" s="140">
        <v>0</v>
      </c>
    </row>
    <row r="75" spans="1:3" ht="14.4">
      <c r="A75" s="135" t="s">
        <v>226</v>
      </c>
      <c r="B75" s="135" t="s">
        <v>456</v>
      </c>
      <c r="C75" s="140">
        <v>0</v>
      </c>
    </row>
    <row r="76" spans="1:3" ht="14.4">
      <c r="A76" s="135" t="s">
        <v>226</v>
      </c>
      <c r="B76" s="135" t="s">
        <v>457</v>
      </c>
      <c r="C76" s="140">
        <v>0</v>
      </c>
    </row>
    <row r="77" spans="1:3" ht="14.4">
      <c r="A77" s="135" t="s">
        <v>226</v>
      </c>
      <c r="B77" s="135" t="s">
        <v>458</v>
      </c>
      <c r="C77" s="140">
        <v>0</v>
      </c>
    </row>
    <row r="78" spans="1:3" ht="14.4">
      <c r="A78" s="135" t="s">
        <v>226</v>
      </c>
      <c r="B78" s="135" t="s">
        <v>459</v>
      </c>
      <c r="C78" s="140">
        <v>0</v>
      </c>
    </row>
    <row r="79" spans="1:3" ht="27.6">
      <c r="A79" s="135" t="s">
        <v>226</v>
      </c>
      <c r="B79" s="135" t="s">
        <v>460</v>
      </c>
      <c r="C79" s="140">
        <v>0</v>
      </c>
    </row>
    <row r="80" spans="1:3" ht="14.4">
      <c r="A80" s="135" t="s">
        <v>226</v>
      </c>
      <c r="B80" s="135" t="s">
        <v>461</v>
      </c>
      <c r="C80" s="140">
        <v>0</v>
      </c>
    </row>
    <row r="81" spans="1:3" ht="14.4">
      <c r="A81" s="135" t="s">
        <v>226</v>
      </c>
      <c r="B81" s="135" t="s">
        <v>462</v>
      </c>
      <c r="C81" s="140">
        <v>0</v>
      </c>
    </row>
    <row r="82" spans="1:3" ht="14.4">
      <c r="A82" s="135" t="s">
        <v>226</v>
      </c>
      <c r="B82" s="135" t="s">
        <v>463</v>
      </c>
      <c r="C82" s="140">
        <v>0</v>
      </c>
    </row>
    <row r="83" spans="1:3" ht="14.4">
      <c r="A83" s="135" t="s">
        <v>226</v>
      </c>
      <c r="B83" s="135" t="s">
        <v>464</v>
      </c>
      <c r="C83" s="140">
        <v>0</v>
      </c>
    </row>
    <row r="84" spans="1:3" ht="14.4">
      <c r="A84" s="135" t="s">
        <v>226</v>
      </c>
      <c r="B84" s="135" t="s">
        <v>465</v>
      </c>
      <c r="C84" s="140">
        <v>0</v>
      </c>
    </row>
    <row r="85" spans="1:3" ht="27.6">
      <c r="A85" s="135" t="s">
        <v>226</v>
      </c>
      <c r="B85" s="135" t="s">
        <v>466</v>
      </c>
      <c r="C85" s="140">
        <v>0</v>
      </c>
    </row>
    <row r="86" spans="1:3" ht="14.4">
      <c r="A86" s="135" t="s">
        <v>226</v>
      </c>
      <c r="B86" s="135" t="s">
        <v>467</v>
      </c>
      <c r="C86" s="140">
        <v>0</v>
      </c>
    </row>
    <row r="87" spans="1:3" ht="14.4">
      <c r="A87" s="135" t="s">
        <v>226</v>
      </c>
      <c r="B87" s="135" t="s">
        <v>468</v>
      </c>
      <c r="C87" s="140">
        <v>0</v>
      </c>
    </row>
    <row r="88" spans="1:3" ht="27.6">
      <c r="A88" s="135" t="s">
        <v>226</v>
      </c>
      <c r="B88" s="135" t="s">
        <v>469</v>
      </c>
      <c r="C88" s="140">
        <v>0</v>
      </c>
    </row>
    <row r="89" spans="1:3" ht="27.6">
      <c r="A89" s="135" t="s">
        <v>226</v>
      </c>
      <c r="B89" s="135" t="s">
        <v>470</v>
      </c>
      <c r="C89" s="140">
        <v>0</v>
      </c>
    </row>
    <row r="90" spans="1:3" ht="27.6">
      <c r="A90" s="135" t="s">
        <v>226</v>
      </c>
      <c r="B90" s="135" t="s">
        <v>471</v>
      </c>
      <c r="C90" s="140">
        <v>0</v>
      </c>
    </row>
    <row r="91" spans="1:3" ht="14.4">
      <c r="A91" s="135" t="s">
        <v>472</v>
      </c>
      <c r="B91" s="135" t="s">
        <v>473</v>
      </c>
      <c r="C91" s="140">
        <v>0</v>
      </c>
    </row>
    <row r="92" spans="1:3" ht="14.4">
      <c r="A92" s="135" t="s">
        <v>474</v>
      </c>
      <c r="B92" s="135" t="s">
        <v>475</v>
      </c>
      <c r="C92" s="140">
        <v>0</v>
      </c>
    </row>
    <row r="93" spans="1:3" ht="14.4">
      <c r="A93" s="135" t="s">
        <v>476</v>
      </c>
      <c r="B93" s="135" t="s">
        <v>477</v>
      </c>
      <c r="C93" s="140">
        <v>0</v>
      </c>
    </row>
    <row r="94" spans="1:3" ht="14.4">
      <c r="A94" s="135" t="s">
        <v>476</v>
      </c>
      <c r="B94" s="135" t="s">
        <v>478</v>
      </c>
      <c r="C94" s="140">
        <v>0</v>
      </c>
    </row>
    <row r="95" spans="1:3" ht="14.4">
      <c r="A95" s="135" t="s">
        <v>476</v>
      </c>
      <c r="B95" s="135" t="s">
        <v>479</v>
      </c>
      <c r="C95" s="140">
        <v>0</v>
      </c>
    </row>
    <row r="96" spans="1:3" ht="14.4">
      <c r="A96" s="135" t="s">
        <v>224</v>
      </c>
      <c r="B96" s="135" t="s">
        <v>235</v>
      </c>
      <c r="C96" s="140">
        <v>1</v>
      </c>
    </row>
    <row r="97" spans="1:3" ht="14.4">
      <c r="A97" s="135" t="s">
        <v>224</v>
      </c>
      <c r="B97" s="135" t="s">
        <v>236</v>
      </c>
      <c r="C97" s="140">
        <v>1</v>
      </c>
    </row>
    <row r="98" spans="1:3" ht="14.4">
      <c r="A98" s="135" t="s">
        <v>224</v>
      </c>
      <c r="B98" s="135" t="s">
        <v>480</v>
      </c>
      <c r="C98" s="140">
        <v>1</v>
      </c>
    </row>
    <row r="99" spans="1:3" ht="14.4">
      <c r="A99" s="135" t="s">
        <v>224</v>
      </c>
      <c r="B99" s="135" t="s">
        <v>237</v>
      </c>
      <c r="C99" s="140">
        <v>1</v>
      </c>
    </row>
    <row r="100" spans="1:3" ht="14.4">
      <c r="A100" s="135" t="s">
        <v>224</v>
      </c>
      <c r="B100" s="135" t="s">
        <v>238</v>
      </c>
      <c r="C100" s="140">
        <v>1</v>
      </c>
    </row>
    <row r="101" spans="1:3" ht="14.4">
      <c r="A101" s="135" t="s">
        <v>224</v>
      </c>
      <c r="B101" s="135" t="s">
        <v>239</v>
      </c>
      <c r="C101" s="140">
        <v>1</v>
      </c>
    </row>
    <row r="102" spans="1:3" ht="14.4">
      <c r="A102" s="135" t="s">
        <v>224</v>
      </c>
      <c r="B102" s="135" t="s">
        <v>240</v>
      </c>
      <c r="C102" s="140">
        <v>1</v>
      </c>
    </row>
    <row r="103" spans="1:3" ht="14.4">
      <c r="A103" s="135" t="s">
        <v>224</v>
      </c>
      <c r="B103" s="135" t="s">
        <v>241</v>
      </c>
      <c r="C103" s="140">
        <v>1</v>
      </c>
    </row>
    <row r="104" spans="1:3" ht="14.4">
      <c r="A104" s="135" t="s">
        <v>224</v>
      </c>
      <c r="B104" s="135" t="s">
        <v>242</v>
      </c>
      <c r="C104" s="140">
        <v>1</v>
      </c>
    </row>
    <row r="105" spans="1:3" ht="14.4">
      <c r="A105" s="135" t="s">
        <v>224</v>
      </c>
      <c r="B105" s="135" t="s">
        <v>243</v>
      </c>
      <c r="C105" s="140">
        <v>1</v>
      </c>
    </row>
    <row r="106" spans="1:3" ht="14.4">
      <c r="A106" s="135" t="s">
        <v>224</v>
      </c>
      <c r="B106" s="135" t="s">
        <v>481</v>
      </c>
      <c r="C106" s="140">
        <v>0</v>
      </c>
    </row>
    <row r="107" spans="1:3" ht="14.4">
      <c r="A107" s="135" t="s">
        <v>224</v>
      </c>
      <c r="B107" s="135" t="s">
        <v>482</v>
      </c>
      <c r="C107" s="140">
        <v>1</v>
      </c>
    </row>
    <row r="108" spans="1:3" ht="14.4">
      <c r="A108" s="135" t="s">
        <v>224</v>
      </c>
      <c r="B108" s="135" t="s">
        <v>483</v>
      </c>
      <c r="C108" s="140">
        <v>1</v>
      </c>
    </row>
    <row r="109" spans="1:3" ht="14.4">
      <c r="A109" s="135" t="s">
        <v>224</v>
      </c>
      <c r="B109" s="135" t="s">
        <v>484</v>
      </c>
      <c r="C109" s="140">
        <v>0</v>
      </c>
    </row>
    <row r="110" spans="1:3" ht="14.4">
      <c r="A110" s="135" t="s">
        <v>224</v>
      </c>
      <c r="B110" s="135" t="s">
        <v>485</v>
      </c>
      <c r="C110" s="140">
        <v>0</v>
      </c>
    </row>
    <row r="111" spans="1:3" ht="14.4">
      <c r="A111" s="135" t="s">
        <v>224</v>
      </c>
      <c r="B111" s="135" t="s">
        <v>225</v>
      </c>
      <c r="C111" s="140">
        <v>1</v>
      </c>
    </row>
    <row r="112" spans="1:3" ht="14.4">
      <c r="A112" s="135" t="s">
        <v>224</v>
      </c>
      <c r="B112" s="135" t="s">
        <v>486</v>
      </c>
      <c r="C112" s="140">
        <v>1</v>
      </c>
    </row>
    <row r="113" spans="1:3" ht="14.4">
      <c r="A113" s="135" t="s">
        <v>487</v>
      </c>
      <c r="B113" s="135" t="s">
        <v>488</v>
      </c>
      <c r="C113" s="140">
        <v>0</v>
      </c>
    </row>
    <row r="114" spans="1:3" ht="14.4">
      <c r="A114" s="135" t="s">
        <v>487</v>
      </c>
      <c r="B114" s="135" t="s">
        <v>489</v>
      </c>
      <c r="C114" s="140">
        <v>0</v>
      </c>
    </row>
    <row r="115" spans="1:3" ht="14.4">
      <c r="A115" s="135" t="s">
        <v>487</v>
      </c>
      <c r="B115" s="135" t="s">
        <v>490</v>
      </c>
      <c r="C115" s="140">
        <v>0</v>
      </c>
    </row>
    <row r="116" spans="1:3" ht="14.4">
      <c r="A116" s="135" t="s">
        <v>487</v>
      </c>
      <c r="B116" s="135" t="s">
        <v>491</v>
      </c>
      <c r="C116" s="140">
        <v>0</v>
      </c>
    </row>
    <row r="117" spans="1:3" ht="14.4">
      <c r="A117" s="135" t="s">
        <v>487</v>
      </c>
      <c r="B117" s="135" t="s">
        <v>492</v>
      </c>
      <c r="C117" s="140">
        <v>0</v>
      </c>
    </row>
    <row r="118" spans="1:3" ht="14.4">
      <c r="A118" s="135" t="s">
        <v>487</v>
      </c>
      <c r="B118" s="135" t="s">
        <v>493</v>
      </c>
      <c r="C118" s="140">
        <v>0</v>
      </c>
    </row>
    <row r="119" spans="1:3" ht="14.4">
      <c r="A119" s="135" t="s">
        <v>487</v>
      </c>
      <c r="B119" s="135" t="s">
        <v>494</v>
      </c>
      <c r="C119" s="140">
        <v>0</v>
      </c>
    </row>
    <row r="120" spans="1:3" ht="14.4">
      <c r="A120" s="135" t="s">
        <v>487</v>
      </c>
      <c r="B120" s="135" t="s">
        <v>495</v>
      </c>
      <c r="C120" s="140">
        <v>0</v>
      </c>
    </row>
    <row r="121" spans="1:3" ht="14.4">
      <c r="A121" s="135" t="s">
        <v>487</v>
      </c>
      <c r="B121" s="135" t="s">
        <v>496</v>
      </c>
      <c r="C121" s="140">
        <v>0</v>
      </c>
    </row>
    <row r="122" spans="1:3" ht="14.4">
      <c r="A122" s="135" t="s">
        <v>487</v>
      </c>
      <c r="B122" s="135" t="s">
        <v>497</v>
      </c>
      <c r="C122" s="140">
        <v>0</v>
      </c>
    </row>
    <row r="123" spans="1:3" ht="27.6">
      <c r="A123" s="135" t="s">
        <v>487</v>
      </c>
      <c r="B123" s="135" t="s">
        <v>498</v>
      </c>
      <c r="C123" s="140">
        <v>0</v>
      </c>
    </row>
    <row r="124" spans="1:3" ht="14.4">
      <c r="A124" s="135" t="s">
        <v>487</v>
      </c>
      <c r="B124" s="135" t="s">
        <v>499</v>
      </c>
      <c r="C124" s="140">
        <v>0</v>
      </c>
    </row>
    <row r="125" spans="1:3" ht="14.4">
      <c r="A125" s="135" t="s">
        <v>487</v>
      </c>
      <c r="B125" s="135" t="s">
        <v>316</v>
      </c>
      <c r="C125" s="140">
        <v>0</v>
      </c>
    </row>
    <row r="126" spans="1:3" ht="14.4">
      <c r="A126" s="135" t="s">
        <v>191</v>
      </c>
      <c r="B126" s="135" t="s">
        <v>244</v>
      </c>
      <c r="C126" s="140">
        <v>1</v>
      </c>
    </row>
    <row r="127" spans="1:3" ht="14.4">
      <c r="A127" s="135" t="s">
        <v>191</v>
      </c>
      <c r="B127" s="135" t="s">
        <v>245</v>
      </c>
      <c r="C127" s="140">
        <v>1</v>
      </c>
    </row>
    <row r="128" spans="1:3" ht="14.4">
      <c r="A128" s="135" t="s">
        <v>191</v>
      </c>
      <c r="B128" s="135" t="s">
        <v>189</v>
      </c>
      <c r="C128" s="140">
        <v>1</v>
      </c>
    </row>
    <row r="129" spans="1:3" ht="14.4">
      <c r="A129" s="135" t="s">
        <v>191</v>
      </c>
      <c r="B129" s="135" t="s">
        <v>246</v>
      </c>
      <c r="C129" s="140">
        <v>1</v>
      </c>
    </row>
    <row r="130" spans="1:3" ht="14.4">
      <c r="A130" s="135" t="s">
        <v>191</v>
      </c>
      <c r="B130" s="135" t="s">
        <v>247</v>
      </c>
      <c r="C130" s="140">
        <v>1</v>
      </c>
    </row>
    <row r="131" spans="1:3" ht="14.4">
      <c r="A131" s="135" t="s">
        <v>191</v>
      </c>
      <c r="B131" s="135" t="s">
        <v>248</v>
      </c>
      <c r="C131" s="140">
        <v>1</v>
      </c>
    </row>
    <row r="132" spans="1:3" ht="14.4">
      <c r="A132" s="135" t="s">
        <v>191</v>
      </c>
      <c r="B132" s="135" t="s">
        <v>249</v>
      </c>
      <c r="C132" s="140">
        <v>1</v>
      </c>
    </row>
    <row r="133" spans="1:3" ht="14.4">
      <c r="A133" s="135" t="s">
        <v>191</v>
      </c>
      <c r="B133" s="135" t="s">
        <v>250</v>
      </c>
      <c r="C133" s="140">
        <v>1</v>
      </c>
    </row>
    <row r="134" spans="1:3" ht="14.4">
      <c r="A134" s="135" t="s">
        <v>191</v>
      </c>
      <c r="B134" s="135" t="s">
        <v>251</v>
      </c>
      <c r="C134" s="140">
        <v>1</v>
      </c>
    </row>
    <row r="135" spans="1:3" ht="14.4">
      <c r="A135" s="135" t="s">
        <v>191</v>
      </c>
      <c r="B135" s="135" t="s">
        <v>252</v>
      </c>
      <c r="C135" s="140">
        <v>1</v>
      </c>
    </row>
    <row r="136" spans="1:3" ht="14.4">
      <c r="A136" s="135" t="s">
        <v>191</v>
      </c>
      <c r="B136" s="135" t="s">
        <v>253</v>
      </c>
      <c r="C136" s="140">
        <v>1</v>
      </c>
    </row>
    <row r="137" spans="1:3" ht="14.4">
      <c r="A137" s="135" t="s">
        <v>191</v>
      </c>
      <c r="B137" s="135" t="s">
        <v>254</v>
      </c>
      <c r="C137" s="140">
        <v>1</v>
      </c>
    </row>
    <row r="138" spans="1:3" ht="14.4">
      <c r="A138" s="135" t="s">
        <v>191</v>
      </c>
      <c r="B138" s="135" t="s">
        <v>255</v>
      </c>
      <c r="C138" s="140">
        <v>1</v>
      </c>
    </row>
    <row r="139" spans="1:3" ht="14.4">
      <c r="A139" s="135" t="s">
        <v>191</v>
      </c>
      <c r="B139" s="135" t="s">
        <v>256</v>
      </c>
      <c r="C139" s="140">
        <v>1</v>
      </c>
    </row>
    <row r="140" spans="1:3" ht="14.4">
      <c r="A140" s="135" t="s">
        <v>191</v>
      </c>
      <c r="B140" s="135" t="s">
        <v>257</v>
      </c>
      <c r="C140" s="140">
        <v>1</v>
      </c>
    </row>
    <row r="141" spans="1:3" ht="14.4">
      <c r="A141" s="135" t="s">
        <v>191</v>
      </c>
      <c r="B141" s="135" t="s">
        <v>258</v>
      </c>
      <c r="C141" s="140">
        <v>1</v>
      </c>
    </row>
    <row r="142" spans="1:3" ht="14.4">
      <c r="A142" s="135" t="s">
        <v>191</v>
      </c>
      <c r="B142" s="135" t="s">
        <v>259</v>
      </c>
      <c r="C142" s="140">
        <v>1</v>
      </c>
    </row>
    <row r="143" spans="1:3" ht="14.4">
      <c r="A143" s="135" t="s">
        <v>191</v>
      </c>
      <c r="B143" s="135" t="s">
        <v>260</v>
      </c>
      <c r="C143" s="140">
        <v>1</v>
      </c>
    </row>
    <row r="144" spans="1:3" ht="14.4">
      <c r="A144" s="135" t="s">
        <v>191</v>
      </c>
      <c r="B144" s="135" t="s">
        <v>500</v>
      </c>
      <c r="C144" s="140">
        <v>0</v>
      </c>
    </row>
    <row r="145" spans="1:3" ht="14.4">
      <c r="A145" s="135" t="s">
        <v>191</v>
      </c>
      <c r="B145" s="135" t="s">
        <v>501</v>
      </c>
      <c r="C145" s="140">
        <v>0</v>
      </c>
    </row>
    <row r="146" spans="1:3" ht="14.4">
      <c r="A146" s="135" t="s">
        <v>191</v>
      </c>
      <c r="B146" s="135" t="s">
        <v>502</v>
      </c>
      <c r="C146" s="140">
        <v>0</v>
      </c>
    </row>
    <row r="147" spans="1:3" ht="14.4">
      <c r="A147" s="135" t="s">
        <v>191</v>
      </c>
      <c r="B147" s="135" t="s">
        <v>503</v>
      </c>
      <c r="C147" s="140">
        <v>0</v>
      </c>
    </row>
    <row r="148" spans="1:3" ht="14.4">
      <c r="A148" s="135" t="s">
        <v>191</v>
      </c>
      <c r="B148" s="135" t="s">
        <v>504</v>
      </c>
      <c r="C148" s="140">
        <v>0</v>
      </c>
    </row>
    <row r="149" spans="1:3" ht="27.6">
      <c r="A149" s="135" t="s">
        <v>191</v>
      </c>
      <c r="B149" s="135" t="s">
        <v>505</v>
      </c>
      <c r="C149" s="140">
        <v>0</v>
      </c>
    </row>
    <row r="150" spans="1:3" ht="27.6">
      <c r="A150" s="135" t="s">
        <v>191</v>
      </c>
      <c r="B150" s="135" t="s">
        <v>506</v>
      </c>
      <c r="C150" s="140">
        <v>0</v>
      </c>
    </row>
    <row r="151" spans="1:3" ht="14.4">
      <c r="A151" s="135" t="s">
        <v>191</v>
      </c>
      <c r="B151" s="135" t="s">
        <v>507</v>
      </c>
      <c r="C151" s="140">
        <v>0</v>
      </c>
    </row>
    <row r="152" spans="1:3" ht="14.4">
      <c r="A152" s="135" t="s">
        <v>191</v>
      </c>
      <c r="B152" s="135" t="s">
        <v>508</v>
      </c>
      <c r="C152" s="140">
        <v>0</v>
      </c>
    </row>
    <row r="153" spans="1:3" ht="14.4">
      <c r="A153" s="135" t="s">
        <v>191</v>
      </c>
      <c r="B153" s="135" t="s">
        <v>509</v>
      </c>
      <c r="C153" s="140">
        <v>0</v>
      </c>
    </row>
    <row r="154" spans="1:3" ht="14.4">
      <c r="A154" s="135" t="s">
        <v>191</v>
      </c>
      <c r="B154" s="135" t="s">
        <v>510</v>
      </c>
      <c r="C154" s="140">
        <v>0</v>
      </c>
    </row>
    <row r="155" spans="1:3" ht="14.4">
      <c r="A155" s="135" t="s">
        <v>191</v>
      </c>
      <c r="B155" s="135" t="s">
        <v>261</v>
      </c>
      <c r="C155" s="140">
        <v>0</v>
      </c>
    </row>
    <row r="156" spans="1:3" ht="14.4">
      <c r="A156" s="135" t="s">
        <v>191</v>
      </c>
      <c r="B156" s="135" t="s">
        <v>511</v>
      </c>
      <c r="C156" s="140">
        <v>0</v>
      </c>
    </row>
    <row r="157" spans="1:3" ht="14.4">
      <c r="A157" s="135" t="s">
        <v>191</v>
      </c>
      <c r="B157" s="135" t="s">
        <v>512</v>
      </c>
      <c r="C157" s="140">
        <v>0</v>
      </c>
    </row>
    <row r="158" spans="1:3" ht="14.4">
      <c r="A158" s="135" t="s">
        <v>191</v>
      </c>
      <c r="B158" s="135" t="s">
        <v>513</v>
      </c>
      <c r="C158" s="140">
        <v>0</v>
      </c>
    </row>
    <row r="159" spans="1:3" ht="14.4">
      <c r="A159" s="135" t="s">
        <v>191</v>
      </c>
      <c r="B159" s="135" t="s">
        <v>514</v>
      </c>
      <c r="C159" s="140">
        <v>0</v>
      </c>
    </row>
    <row r="160" spans="1:3" ht="14.4">
      <c r="A160" s="135" t="s">
        <v>191</v>
      </c>
      <c r="B160" s="135" t="s">
        <v>515</v>
      </c>
      <c r="C160" s="140">
        <v>0</v>
      </c>
    </row>
    <row r="161" spans="1:3" ht="14.4">
      <c r="A161" s="135" t="s">
        <v>191</v>
      </c>
      <c r="B161" s="135" t="s">
        <v>516</v>
      </c>
      <c r="C161" s="140">
        <v>0</v>
      </c>
    </row>
    <row r="162" spans="1:3" ht="14.4">
      <c r="A162" s="135" t="s">
        <v>191</v>
      </c>
      <c r="B162" s="135" t="s">
        <v>517</v>
      </c>
      <c r="C162" s="140">
        <v>0</v>
      </c>
    </row>
    <row r="163" spans="1:3" ht="14.4">
      <c r="A163" s="135" t="s">
        <v>191</v>
      </c>
      <c r="B163" s="135" t="s">
        <v>362</v>
      </c>
      <c r="C163" s="140">
        <v>0</v>
      </c>
    </row>
    <row r="164" spans="1:3" ht="14.4">
      <c r="A164" s="135" t="s">
        <v>191</v>
      </c>
      <c r="B164" s="135" t="s">
        <v>518</v>
      </c>
      <c r="C164" s="140">
        <v>0</v>
      </c>
    </row>
    <row r="165" spans="1:3" ht="14.4">
      <c r="A165" s="135" t="s">
        <v>191</v>
      </c>
      <c r="B165" s="135" t="s">
        <v>519</v>
      </c>
      <c r="C165" s="140">
        <v>0</v>
      </c>
    </row>
    <row r="166" spans="1:3" ht="14.4">
      <c r="A166" s="135" t="s">
        <v>191</v>
      </c>
      <c r="B166" s="135" t="s">
        <v>520</v>
      </c>
      <c r="C166" s="140">
        <v>0</v>
      </c>
    </row>
    <row r="167" spans="1:3" ht="14.4">
      <c r="A167" s="135" t="s">
        <v>191</v>
      </c>
      <c r="B167" s="135" t="s">
        <v>521</v>
      </c>
      <c r="C167" s="140">
        <v>0</v>
      </c>
    </row>
    <row r="168" spans="1:3" ht="14.4">
      <c r="A168" s="135" t="s">
        <v>191</v>
      </c>
      <c r="B168" s="135" t="s">
        <v>522</v>
      </c>
      <c r="C168" s="140">
        <v>0</v>
      </c>
    </row>
    <row r="169" spans="1:3" ht="14.4">
      <c r="A169" s="135" t="s">
        <v>191</v>
      </c>
      <c r="B169" s="135" t="s">
        <v>523</v>
      </c>
      <c r="C169" s="140">
        <v>0</v>
      </c>
    </row>
    <row r="170" spans="1:3" ht="27.6">
      <c r="A170" s="135" t="s">
        <v>191</v>
      </c>
      <c r="B170" s="135" t="s">
        <v>524</v>
      </c>
      <c r="C170" s="140">
        <v>0</v>
      </c>
    </row>
    <row r="171" spans="1:3" ht="14.4">
      <c r="A171" s="135" t="s">
        <v>191</v>
      </c>
      <c r="B171" s="135" t="s">
        <v>525</v>
      </c>
      <c r="C171" s="140">
        <v>0</v>
      </c>
    </row>
    <row r="172" spans="1:3" ht="14.4">
      <c r="A172" s="135" t="s">
        <v>191</v>
      </c>
      <c r="B172" s="135" t="s">
        <v>526</v>
      </c>
      <c r="C172" s="140">
        <v>0</v>
      </c>
    </row>
    <row r="173" spans="1:3" ht="14.4">
      <c r="A173" s="135" t="s">
        <v>191</v>
      </c>
      <c r="B173" s="135" t="s">
        <v>527</v>
      </c>
      <c r="C173" s="140">
        <v>0</v>
      </c>
    </row>
    <row r="174" spans="1:3" ht="14.4">
      <c r="A174" s="135" t="s">
        <v>191</v>
      </c>
      <c r="B174" s="135" t="s">
        <v>528</v>
      </c>
      <c r="C174" s="140">
        <v>0</v>
      </c>
    </row>
    <row r="175" spans="1:3" ht="27.6">
      <c r="A175" s="135" t="s">
        <v>191</v>
      </c>
      <c r="B175" s="135" t="s">
        <v>529</v>
      </c>
      <c r="C175" s="140">
        <v>0</v>
      </c>
    </row>
    <row r="176" spans="1:3" ht="27.6">
      <c r="A176" s="135" t="s">
        <v>191</v>
      </c>
      <c r="B176" s="135" t="s">
        <v>530</v>
      </c>
      <c r="C176" s="140">
        <v>0</v>
      </c>
    </row>
    <row r="177" spans="1:3" ht="14.4">
      <c r="A177" s="135" t="s">
        <v>191</v>
      </c>
      <c r="B177" s="135" t="s">
        <v>531</v>
      </c>
      <c r="C177" s="140">
        <v>0</v>
      </c>
    </row>
    <row r="178" spans="1:3" ht="27.6">
      <c r="A178" s="135" t="s">
        <v>191</v>
      </c>
      <c r="B178" s="135" t="s">
        <v>532</v>
      </c>
      <c r="C178" s="140">
        <v>0</v>
      </c>
    </row>
    <row r="179" spans="1:3" ht="27.6">
      <c r="A179" s="135" t="s">
        <v>191</v>
      </c>
      <c r="B179" s="135" t="s">
        <v>533</v>
      </c>
      <c r="C179" s="140">
        <v>0</v>
      </c>
    </row>
    <row r="180" spans="1:3" ht="14.4">
      <c r="A180" s="135" t="s">
        <v>191</v>
      </c>
      <c r="B180" s="135" t="s">
        <v>504</v>
      </c>
      <c r="C180" s="140">
        <v>0</v>
      </c>
    </row>
    <row r="181" spans="1:3" ht="14.4">
      <c r="A181" s="135" t="s">
        <v>191</v>
      </c>
      <c r="B181" s="135" t="s">
        <v>534</v>
      </c>
      <c r="C181" s="140">
        <v>0</v>
      </c>
    </row>
    <row r="182" spans="1:3" ht="14.4">
      <c r="A182" s="135" t="s">
        <v>191</v>
      </c>
      <c r="B182" s="135" t="s">
        <v>487</v>
      </c>
      <c r="C182" s="140">
        <v>0</v>
      </c>
    </row>
    <row r="183" spans="1:3" ht="14.4">
      <c r="A183" s="135" t="s">
        <v>191</v>
      </c>
      <c r="B183" s="135" t="s">
        <v>535</v>
      </c>
      <c r="C183" s="140">
        <v>0</v>
      </c>
    </row>
    <row r="184" spans="1:3" ht="14.4">
      <c r="A184" s="135" t="s">
        <v>191</v>
      </c>
      <c r="B184" s="135" t="s">
        <v>536</v>
      </c>
      <c r="C184" s="140">
        <v>0</v>
      </c>
    </row>
    <row r="185" spans="1:3" ht="14.4">
      <c r="A185" s="135" t="s">
        <v>191</v>
      </c>
      <c r="B185" s="135" t="s">
        <v>537</v>
      </c>
      <c r="C185" s="140">
        <v>0</v>
      </c>
    </row>
    <row r="186" spans="1:3" ht="14.4">
      <c r="A186" s="135" t="s">
        <v>191</v>
      </c>
      <c r="B186" s="135" t="s">
        <v>538</v>
      </c>
      <c r="C186" s="140">
        <v>0</v>
      </c>
    </row>
    <row r="187" spans="1:3" ht="14.4">
      <c r="A187" s="135" t="s">
        <v>191</v>
      </c>
      <c r="B187" s="135" t="s">
        <v>394</v>
      </c>
      <c r="C187" s="140">
        <v>0</v>
      </c>
    </row>
    <row r="188" spans="1:3" ht="14.4">
      <c r="A188" s="135" t="s">
        <v>191</v>
      </c>
      <c r="B188" s="135" t="s">
        <v>539</v>
      </c>
      <c r="C188" s="140">
        <v>0</v>
      </c>
    </row>
    <row r="189" spans="1:3" ht="14.4">
      <c r="A189" s="135" t="s">
        <v>229</v>
      </c>
      <c r="B189" s="135" t="s">
        <v>262</v>
      </c>
      <c r="C189" s="140">
        <v>1</v>
      </c>
    </row>
    <row r="190" spans="1:3" ht="14.4">
      <c r="A190" s="135" t="s">
        <v>229</v>
      </c>
      <c r="B190" s="135" t="s">
        <v>263</v>
      </c>
      <c r="C190" s="140">
        <v>1</v>
      </c>
    </row>
    <row r="191" spans="1:3" ht="27.6">
      <c r="A191" s="135" t="s">
        <v>229</v>
      </c>
      <c r="B191" s="135" t="s">
        <v>264</v>
      </c>
      <c r="C191" s="140">
        <v>1</v>
      </c>
    </row>
    <row r="192" spans="1:3" ht="14.4">
      <c r="A192" s="135" t="s">
        <v>229</v>
      </c>
      <c r="B192" s="135" t="s">
        <v>265</v>
      </c>
      <c r="C192" s="140">
        <v>1</v>
      </c>
    </row>
    <row r="193" spans="1:3" ht="14.4">
      <c r="A193" s="135" t="s">
        <v>229</v>
      </c>
      <c r="B193" s="135" t="s">
        <v>266</v>
      </c>
      <c r="C193" s="140">
        <v>1</v>
      </c>
    </row>
    <row r="194" spans="1:3" ht="27.6">
      <c r="A194" s="135" t="s">
        <v>229</v>
      </c>
      <c r="B194" s="135" t="s">
        <v>540</v>
      </c>
      <c r="C194" s="140">
        <v>0</v>
      </c>
    </row>
    <row r="195" spans="1:3" ht="14.4">
      <c r="A195" s="135" t="s">
        <v>229</v>
      </c>
      <c r="B195" s="135" t="s">
        <v>541</v>
      </c>
      <c r="C195" s="140">
        <v>0</v>
      </c>
    </row>
    <row r="196" spans="1:3">
      <c r="A196" s="142"/>
      <c r="B196" s="142"/>
      <c r="C196" s="14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aie2"/>
  <dimension ref="A1:Q45"/>
  <sheetViews>
    <sheetView workbookViewId="0">
      <selection activeCell="Q12" sqref="Q12"/>
    </sheetView>
  </sheetViews>
  <sheetFormatPr defaultColWidth="8.88671875" defaultRowHeight="12.6"/>
  <cols>
    <col min="1" max="1" width="3.6640625" style="81" customWidth="1"/>
    <col min="2" max="2" width="20.5546875" style="81" customWidth="1"/>
    <col min="3" max="3" width="10.109375" style="81" bestFit="1" customWidth="1"/>
    <col min="4" max="4" width="8.88671875" style="81"/>
    <col min="5" max="5" width="14.5546875" style="81" customWidth="1"/>
    <col min="6" max="6" width="6.6640625" style="81" customWidth="1"/>
    <col min="7" max="10" width="8.88671875" style="81"/>
    <col min="11" max="11" width="12.5546875" style="81" bestFit="1" customWidth="1"/>
    <col min="12" max="12" width="11.33203125" style="81" bestFit="1" customWidth="1"/>
    <col min="13" max="16384" width="8.88671875" style="81"/>
  </cols>
  <sheetData>
    <row r="1" spans="1:14">
      <c r="A1" s="80"/>
      <c r="B1" s="107" t="s">
        <v>220</v>
      </c>
    </row>
    <row r="3" spans="1:14" ht="15.6" customHeight="1">
      <c r="A3" s="82"/>
      <c r="B3" s="81" t="s">
        <v>209</v>
      </c>
    </row>
    <row r="4" spans="1:14" ht="15.6" customHeight="1">
      <c r="A4" s="82"/>
      <c r="B4" s="280" t="s">
        <v>210</v>
      </c>
      <c r="C4" s="280"/>
      <c r="D4" s="280"/>
      <c r="E4" s="280"/>
      <c r="F4" s="280"/>
      <c r="G4" s="280"/>
      <c r="H4" s="280"/>
      <c r="I4" s="280"/>
      <c r="J4" s="280"/>
      <c r="K4" s="280"/>
      <c r="L4" s="280"/>
      <c r="M4" s="280"/>
      <c r="N4" s="280"/>
    </row>
    <row r="5" spans="1:14" ht="19.2" customHeight="1">
      <c r="A5" s="82"/>
      <c r="B5" s="275" t="s">
        <v>211</v>
      </c>
      <c r="C5" s="275"/>
      <c r="D5" s="275"/>
      <c r="E5" s="275"/>
      <c r="F5" s="275"/>
      <c r="G5" s="275"/>
      <c r="H5" s="275"/>
      <c r="I5" s="275"/>
      <c r="J5" s="275"/>
      <c r="K5" s="275"/>
      <c r="L5" s="275"/>
      <c r="M5" s="275"/>
      <c r="N5" s="275"/>
    </row>
    <row r="6" spans="1:14">
      <c r="A6" s="82"/>
      <c r="B6" s="83"/>
      <c r="C6" s="83"/>
      <c r="D6" s="83"/>
      <c r="E6" s="83"/>
      <c r="F6" s="83"/>
      <c r="G6" s="83"/>
      <c r="H6" s="83"/>
      <c r="I6" s="83"/>
      <c r="J6" s="83"/>
      <c r="K6" s="83"/>
      <c r="L6" s="83"/>
      <c r="M6" s="83"/>
      <c r="N6" s="83"/>
    </row>
    <row r="7" spans="1:14" s="85" customFormat="1" ht="31.95" customHeight="1">
      <c r="A7" s="84"/>
      <c r="B7" s="275" t="s">
        <v>212</v>
      </c>
      <c r="C7" s="275"/>
      <c r="D7" s="275"/>
      <c r="E7" s="275"/>
      <c r="F7" s="275"/>
      <c r="G7" s="275"/>
      <c r="H7" s="275"/>
      <c r="I7" s="275"/>
      <c r="J7" s="275"/>
      <c r="K7" s="275"/>
      <c r="L7" s="275"/>
      <c r="M7" s="275"/>
      <c r="N7" s="275"/>
    </row>
    <row r="8" spans="1:14" s="85" customFormat="1" ht="42.75" customHeight="1">
      <c r="A8" s="84"/>
      <c r="B8" s="281" t="s">
        <v>693</v>
      </c>
      <c r="C8" s="281"/>
      <c r="D8" s="281"/>
      <c r="E8" s="281"/>
      <c r="F8" s="281"/>
      <c r="G8" s="281"/>
      <c r="H8" s="281"/>
      <c r="I8" s="281"/>
      <c r="J8" s="281"/>
      <c r="K8" s="281"/>
      <c r="L8" s="281"/>
      <c r="M8" s="281"/>
      <c r="N8" s="281"/>
    </row>
    <row r="9" spans="1:14" s="85" customFormat="1" ht="42.75" customHeight="1">
      <c r="A9" s="84"/>
      <c r="B9" s="281" t="s">
        <v>213</v>
      </c>
      <c r="C9" s="281"/>
      <c r="D9" s="281"/>
      <c r="E9" s="281"/>
      <c r="F9" s="281"/>
      <c r="G9" s="281"/>
      <c r="H9" s="281"/>
      <c r="I9" s="281"/>
      <c r="J9" s="281"/>
      <c r="K9" s="281"/>
      <c r="L9" s="281"/>
      <c r="M9" s="281"/>
      <c r="N9" s="281"/>
    </row>
    <row r="10" spans="1:14" s="85" customFormat="1" ht="19.5" customHeight="1">
      <c r="A10" s="84"/>
      <c r="B10" s="282" t="s">
        <v>697</v>
      </c>
      <c r="C10" s="282"/>
      <c r="D10" s="282"/>
      <c r="E10" s="282"/>
      <c r="F10" s="282"/>
      <c r="G10" s="282"/>
      <c r="H10" s="282"/>
      <c r="I10" s="282"/>
      <c r="J10" s="282"/>
      <c r="K10" s="282"/>
      <c r="L10" s="282"/>
      <c r="M10" s="282"/>
      <c r="N10" s="282"/>
    </row>
    <row r="11" spans="1:14" s="85" customFormat="1" ht="25.95" customHeight="1">
      <c r="A11" s="84"/>
      <c r="B11" s="281" t="s">
        <v>696</v>
      </c>
      <c r="C11" s="281"/>
      <c r="D11" s="281"/>
      <c r="E11" s="281"/>
      <c r="F11" s="281"/>
      <c r="G11" s="281"/>
      <c r="H11" s="281"/>
      <c r="I11" s="281"/>
      <c r="J11" s="281"/>
      <c r="K11" s="281"/>
      <c r="L11" s="281"/>
      <c r="M11" s="281"/>
      <c r="N11" s="281"/>
    </row>
    <row r="12" spans="1:14" s="85" customFormat="1" ht="25.95" customHeight="1">
      <c r="A12" s="84"/>
      <c r="B12" s="282" t="s">
        <v>321</v>
      </c>
      <c r="C12" s="282"/>
      <c r="D12" s="282"/>
      <c r="E12" s="282"/>
      <c r="F12" s="282"/>
      <c r="G12" s="282"/>
      <c r="H12" s="282"/>
      <c r="I12" s="282"/>
      <c r="J12" s="282"/>
      <c r="K12" s="282"/>
      <c r="L12" s="282"/>
      <c r="M12" s="282"/>
      <c r="N12" s="282"/>
    </row>
    <row r="13" spans="1:14" s="85" customFormat="1" ht="31.2" customHeight="1">
      <c r="A13" s="84"/>
      <c r="B13" s="274" t="s">
        <v>325</v>
      </c>
      <c r="C13" s="274"/>
      <c r="D13" s="274"/>
      <c r="E13" s="274"/>
      <c r="F13" s="274"/>
      <c r="G13" s="274"/>
      <c r="H13" s="274"/>
      <c r="I13" s="274"/>
      <c r="J13" s="274"/>
      <c r="K13" s="274"/>
      <c r="L13" s="274"/>
      <c r="M13" s="274"/>
      <c r="N13" s="274"/>
    </row>
    <row r="14" spans="1:14" s="85" customFormat="1">
      <c r="A14" s="84"/>
      <c r="B14" s="285" t="s">
        <v>326</v>
      </c>
      <c r="C14" s="274"/>
      <c r="D14" s="274"/>
      <c r="E14" s="274"/>
      <c r="F14" s="274"/>
      <c r="G14" s="274"/>
      <c r="H14" s="274"/>
      <c r="I14" s="274"/>
      <c r="J14" s="274"/>
      <c r="K14" s="274"/>
      <c r="L14" s="274"/>
      <c r="M14" s="274"/>
      <c r="N14" s="274"/>
    </row>
    <row r="15" spans="1:14" s="85" customFormat="1">
      <c r="A15" s="84"/>
      <c r="B15" s="274" t="s">
        <v>322</v>
      </c>
      <c r="C15" s="274"/>
      <c r="D15" s="274"/>
      <c r="E15" s="274"/>
      <c r="F15" s="274"/>
      <c r="G15" s="274"/>
      <c r="H15" s="274"/>
      <c r="I15" s="274"/>
      <c r="J15" s="274"/>
      <c r="K15" s="274"/>
      <c r="L15" s="274"/>
      <c r="M15" s="274"/>
      <c r="N15" s="274"/>
    </row>
    <row r="16" spans="1:14" s="85" customFormat="1">
      <c r="A16" s="84"/>
      <c r="B16" s="274" t="s">
        <v>323</v>
      </c>
      <c r="C16" s="274"/>
      <c r="D16" s="274"/>
      <c r="E16" s="274"/>
      <c r="F16" s="274"/>
      <c r="G16" s="274"/>
      <c r="H16" s="274"/>
      <c r="I16" s="274"/>
      <c r="J16" s="274"/>
      <c r="K16" s="274"/>
      <c r="L16" s="274"/>
      <c r="M16" s="274"/>
      <c r="N16" s="274"/>
    </row>
    <row r="17" spans="1:15" s="85" customFormat="1">
      <c r="A17" s="84"/>
      <c r="B17" s="86" t="s">
        <v>324</v>
      </c>
      <c r="C17" s="86"/>
      <c r="D17" s="86"/>
      <c r="E17" s="86"/>
      <c r="F17" s="86"/>
      <c r="G17" s="86"/>
      <c r="H17" s="86"/>
      <c r="I17" s="86"/>
      <c r="J17" s="86"/>
      <c r="K17" s="86"/>
      <c r="L17" s="86"/>
      <c r="M17" s="86"/>
      <c r="N17" s="86"/>
    </row>
    <row r="18" spans="1:15" s="85" customFormat="1">
      <c r="A18" s="84"/>
      <c r="B18" s="274" t="s">
        <v>327</v>
      </c>
      <c r="C18" s="274"/>
      <c r="D18" s="274"/>
      <c r="E18" s="274"/>
      <c r="F18" s="274"/>
      <c r="G18" s="274"/>
      <c r="H18" s="274"/>
      <c r="I18" s="274"/>
      <c r="J18" s="274"/>
      <c r="K18" s="274"/>
      <c r="L18" s="274"/>
      <c r="M18" s="274"/>
      <c r="N18" s="274"/>
    </row>
    <row r="19" spans="1:15" s="85" customFormat="1">
      <c r="A19" s="84"/>
      <c r="B19" s="274" t="s">
        <v>328</v>
      </c>
      <c r="C19" s="274"/>
      <c r="D19" s="274"/>
      <c r="E19" s="274"/>
      <c r="F19" s="274"/>
      <c r="G19" s="274"/>
      <c r="H19" s="274"/>
      <c r="I19" s="274"/>
      <c r="J19" s="274"/>
      <c r="K19" s="274"/>
      <c r="L19" s="274"/>
      <c r="M19" s="274"/>
      <c r="N19" s="274"/>
    </row>
    <row r="20" spans="1:15" s="85" customFormat="1">
      <c r="A20" s="84"/>
      <c r="B20" s="132"/>
      <c r="C20" s="132"/>
      <c r="D20" s="132"/>
      <c r="E20" s="132"/>
      <c r="F20" s="132"/>
      <c r="G20" s="132"/>
      <c r="H20" s="132"/>
      <c r="I20" s="132"/>
      <c r="J20" s="132"/>
      <c r="K20" s="132"/>
      <c r="L20" s="132"/>
      <c r="M20" s="132"/>
      <c r="N20" s="132"/>
    </row>
    <row r="21" spans="1:15" s="85" customFormat="1" ht="12.6" customHeight="1">
      <c r="A21" s="84"/>
      <c r="B21" s="284" t="s">
        <v>341</v>
      </c>
      <c r="C21" s="284"/>
      <c r="D21" s="284"/>
      <c r="E21" s="284"/>
      <c r="F21" s="133">
        <f>5000*C44</f>
        <v>24820.5</v>
      </c>
      <c r="G21" s="281" t="s">
        <v>340</v>
      </c>
      <c r="H21" s="281"/>
      <c r="I21" s="281"/>
      <c r="J21" s="281"/>
      <c r="K21" s="281"/>
      <c r="L21" s="281"/>
      <c r="M21" s="281"/>
      <c r="N21" s="84"/>
      <c r="O21" s="84"/>
    </row>
    <row r="22" spans="1:15" s="85" customFormat="1" ht="48.6" customHeight="1">
      <c r="A22" s="84"/>
      <c r="B22" s="284"/>
      <c r="C22" s="284"/>
      <c r="D22" s="284"/>
      <c r="E22" s="284"/>
      <c r="F22" s="87"/>
      <c r="G22" s="281"/>
      <c r="H22" s="281"/>
      <c r="I22" s="281"/>
      <c r="J22" s="281"/>
      <c r="K22" s="281"/>
      <c r="L22" s="281"/>
      <c r="M22" s="281"/>
      <c r="N22" s="84"/>
      <c r="O22" s="84"/>
    </row>
    <row r="23" spans="1:15" s="85" customFormat="1" ht="38.4" customHeight="1">
      <c r="A23" s="89"/>
      <c r="B23" s="284" t="s">
        <v>694</v>
      </c>
      <c r="C23" s="284"/>
      <c r="D23" s="284"/>
      <c r="E23" s="284"/>
      <c r="F23" s="133">
        <v>7500</v>
      </c>
      <c r="G23" s="281" t="s">
        <v>360</v>
      </c>
      <c r="H23" s="281"/>
      <c r="I23" s="281"/>
      <c r="J23" s="281"/>
      <c r="K23" s="281"/>
      <c r="L23" s="281"/>
      <c r="M23" s="281"/>
      <c r="N23" s="84"/>
      <c r="O23" s="84"/>
    </row>
    <row r="24" spans="1:15" s="85" customFormat="1">
      <c r="A24" s="89"/>
      <c r="B24" s="89" t="s">
        <v>349</v>
      </c>
      <c r="C24" s="89"/>
      <c r="D24" s="89"/>
      <c r="E24" s="89"/>
      <c r="F24" s="133">
        <v>5000</v>
      </c>
      <c r="G24" s="281" t="s">
        <v>544</v>
      </c>
      <c r="H24" s="281"/>
      <c r="I24" s="281"/>
      <c r="J24" s="281"/>
      <c r="K24" s="281"/>
      <c r="L24" s="281"/>
      <c r="M24" s="281"/>
      <c r="N24" s="86"/>
      <c r="O24" s="86"/>
    </row>
    <row r="25" spans="1:15" s="85" customFormat="1"/>
    <row r="26" spans="1:15" s="85" customFormat="1" ht="36.6" customHeight="1">
      <c r="B26" s="281" t="s">
        <v>350</v>
      </c>
      <c r="C26" s="281"/>
      <c r="D26" s="281"/>
      <c r="E26" s="281"/>
      <c r="F26" s="88">
        <v>0.05</v>
      </c>
      <c r="G26" s="281" t="s">
        <v>351</v>
      </c>
      <c r="H26" s="281"/>
      <c r="I26" s="281"/>
      <c r="J26" s="281"/>
      <c r="K26" s="281"/>
      <c r="L26" s="281"/>
      <c r="M26" s="281"/>
      <c r="N26" s="281"/>
    </row>
    <row r="27" spans="1:15" ht="22.95" customHeight="1">
      <c r="B27" s="283" t="s">
        <v>640</v>
      </c>
      <c r="C27" s="283"/>
      <c r="D27" s="283"/>
      <c r="E27" s="283"/>
      <c r="F27" s="283"/>
      <c r="G27" s="283"/>
      <c r="H27" s="283"/>
      <c r="I27" s="283"/>
      <c r="J27" s="283"/>
      <c r="K27" s="283"/>
      <c r="L27" s="283"/>
      <c r="M27" s="283"/>
      <c r="N27" s="283"/>
    </row>
    <row r="29" spans="1:15">
      <c r="B29" s="276" t="s">
        <v>654</v>
      </c>
      <c r="C29" s="276"/>
      <c r="D29" s="276"/>
      <c r="E29" s="276"/>
      <c r="F29" s="276"/>
      <c r="G29" s="276"/>
      <c r="H29" s="276"/>
      <c r="I29" s="276"/>
      <c r="J29" s="276"/>
      <c r="K29" s="276"/>
      <c r="L29" s="276"/>
      <c r="M29" s="276"/>
      <c r="N29" s="276"/>
    </row>
    <row r="30" spans="1:15" ht="15.6" customHeight="1">
      <c r="B30" s="277" t="s">
        <v>645</v>
      </c>
      <c r="C30" s="277"/>
      <c r="D30" s="277"/>
      <c r="E30" s="277"/>
      <c r="F30" s="277"/>
      <c r="G30" s="277"/>
      <c r="H30" s="277"/>
      <c r="I30" s="277"/>
      <c r="J30" s="277"/>
      <c r="K30" s="277"/>
      <c r="L30" s="277"/>
      <c r="M30" s="277"/>
      <c r="N30" s="277"/>
      <c r="O30" s="82"/>
    </row>
    <row r="31" spans="1:15" ht="28.2" customHeight="1">
      <c r="B31" s="277" t="s">
        <v>646</v>
      </c>
      <c r="C31" s="277"/>
      <c r="D31" s="277"/>
      <c r="E31" s="277"/>
      <c r="F31" s="277"/>
      <c r="G31" s="277"/>
      <c r="H31" s="277"/>
      <c r="I31" s="277"/>
      <c r="J31" s="277"/>
      <c r="K31" s="277"/>
      <c r="L31" s="277"/>
      <c r="M31" s="277"/>
      <c r="N31" s="277"/>
      <c r="O31" s="82"/>
    </row>
    <row r="32" spans="1:15">
      <c r="B32" s="81" t="s">
        <v>642</v>
      </c>
    </row>
    <row r="33" spans="1:17" ht="39.6" customHeight="1">
      <c r="B33" s="275" t="s">
        <v>647</v>
      </c>
      <c r="C33" s="275"/>
      <c r="D33" s="275"/>
      <c r="E33" s="275"/>
      <c r="F33" s="275"/>
      <c r="G33" s="275"/>
      <c r="H33" s="275"/>
      <c r="I33" s="275"/>
      <c r="J33" s="275"/>
      <c r="K33" s="275"/>
      <c r="L33" s="275"/>
      <c r="M33" s="275"/>
      <c r="N33" s="275"/>
    </row>
    <row r="34" spans="1:17" ht="28.2" customHeight="1">
      <c r="B34" s="277" t="s">
        <v>641</v>
      </c>
      <c r="C34" s="277"/>
      <c r="D34" s="277"/>
      <c r="E34" s="277"/>
      <c r="F34" s="277"/>
      <c r="G34" s="277"/>
      <c r="H34" s="277"/>
      <c r="I34" s="277"/>
      <c r="J34" s="277"/>
      <c r="K34" s="277"/>
      <c r="L34" s="277"/>
      <c r="M34" s="277"/>
      <c r="N34" s="277"/>
    </row>
    <row r="35" spans="1:17" ht="31.2" customHeight="1">
      <c r="B35" s="277" t="s">
        <v>643</v>
      </c>
      <c r="C35" s="277"/>
      <c r="D35" s="277"/>
      <c r="E35" s="277"/>
      <c r="F35" s="277"/>
      <c r="G35" s="277"/>
      <c r="H35" s="277"/>
      <c r="I35" s="277"/>
      <c r="J35" s="277"/>
      <c r="K35" s="277"/>
      <c r="L35" s="277"/>
      <c r="M35" s="277"/>
      <c r="N35" s="277"/>
    </row>
    <row r="36" spans="1:17" ht="35.4" customHeight="1">
      <c r="B36" s="277" t="s">
        <v>644</v>
      </c>
      <c r="C36" s="277"/>
      <c r="D36" s="277"/>
      <c r="E36" s="277"/>
      <c r="F36" s="277"/>
      <c r="G36" s="277"/>
      <c r="H36" s="277"/>
      <c r="I36" s="277"/>
      <c r="J36" s="277"/>
      <c r="K36" s="277"/>
      <c r="L36" s="277"/>
      <c r="M36" s="277"/>
      <c r="N36" s="277"/>
    </row>
    <row r="37" spans="1:17" ht="16.95" customHeight="1">
      <c r="A37" s="261"/>
      <c r="B37" s="278" t="s">
        <v>682</v>
      </c>
      <c r="C37" s="278"/>
      <c r="D37" s="278"/>
      <c r="E37" s="278"/>
      <c r="F37" s="278"/>
      <c r="G37" s="278"/>
      <c r="H37" s="278"/>
      <c r="I37" s="278"/>
      <c r="J37" s="278"/>
      <c r="K37" s="278"/>
      <c r="L37" s="278"/>
      <c r="M37" s="278"/>
      <c r="N37" s="278"/>
      <c r="O37" s="278"/>
    </row>
    <row r="38" spans="1:17" ht="21.6" customHeight="1">
      <c r="B38" s="279" t="s">
        <v>695</v>
      </c>
      <c r="C38" s="279"/>
      <c r="D38" s="279"/>
      <c r="E38" s="279"/>
      <c r="F38" s="279"/>
      <c r="G38" s="279"/>
      <c r="H38" s="279"/>
      <c r="I38" s="279"/>
      <c r="J38" s="279"/>
      <c r="K38" s="279"/>
      <c r="L38" s="279"/>
      <c r="M38" s="279"/>
      <c r="N38" s="279"/>
      <c r="O38" s="279"/>
    </row>
    <row r="40" spans="1:17" ht="12.6" customHeight="1">
      <c r="A40" s="261"/>
      <c r="B40" s="278" t="s">
        <v>683</v>
      </c>
      <c r="C40" s="278"/>
      <c r="D40" s="278"/>
      <c r="E40" s="278"/>
      <c r="F40" s="278"/>
      <c r="G40" s="278"/>
      <c r="H40" s="278"/>
      <c r="I40" s="278"/>
      <c r="J40" s="278"/>
      <c r="K40" s="278"/>
      <c r="L40" s="278"/>
      <c r="M40" s="278"/>
      <c r="N40" s="278"/>
      <c r="O40" s="278"/>
    </row>
    <row r="41" spans="1:17" ht="8.4" customHeight="1"/>
    <row r="42" spans="1:17" ht="12.6" customHeight="1">
      <c r="B42" s="276" t="s">
        <v>688</v>
      </c>
      <c r="C42" s="276"/>
      <c r="D42" s="276"/>
      <c r="E42" s="276"/>
      <c r="F42" s="276"/>
      <c r="G42" s="276"/>
      <c r="H42" s="276"/>
      <c r="I42" s="276"/>
      <c r="J42" s="276"/>
      <c r="K42" s="276"/>
      <c r="L42" s="276"/>
      <c r="M42" s="276"/>
      <c r="N42" s="276"/>
    </row>
    <row r="44" spans="1:17" ht="12.6" customHeight="1">
      <c r="B44" s="81" t="s">
        <v>287</v>
      </c>
      <c r="C44" s="221">
        <v>4.9641000000000002</v>
      </c>
      <c r="D44" s="275" t="s">
        <v>289</v>
      </c>
      <c r="E44" s="275"/>
      <c r="F44" s="275"/>
      <c r="G44" s="275"/>
      <c r="H44" s="275"/>
      <c r="I44" s="275"/>
      <c r="J44" s="275"/>
      <c r="K44" s="275"/>
      <c r="L44" s="82"/>
      <c r="M44" s="82"/>
      <c r="N44" s="82"/>
      <c r="O44" s="82"/>
      <c r="P44" s="82"/>
      <c r="Q44" s="82"/>
    </row>
    <row r="45" spans="1:17" ht="13.8">
      <c r="B45" s="238" t="s">
        <v>288</v>
      </c>
    </row>
  </sheetData>
  <sheetProtection algorithmName="SHA-512" hashValue="YgBhoKBNInRSmItF3+B7nBAE8VRKWbEvW1J8PieLv2L9pn5SBpRqbUzO9dDS86os17zosCwnXkYaCKAAO/adoQ==" saltValue="Bhsm+3NrKY3m7Rr8ZQfxJg==" spinCount="100000" sheet="1" objects="1" scenarios="1"/>
  <mergeCells count="35">
    <mergeCell ref="B10:N10"/>
    <mergeCell ref="B11:N11"/>
    <mergeCell ref="B27:N27"/>
    <mergeCell ref="B21:E22"/>
    <mergeCell ref="G21:M21"/>
    <mergeCell ref="G22:M22"/>
    <mergeCell ref="B23:E23"/>
    <mergeCell ref="G23:M23"/>
    <mergeCell ref="G24:M24"/>
    <mergeCell ref="B18:N18"/>
    <mergeCell ref="B19:N19"/>
    <mergeCell ref="B26:E26"/>
    <mergeCell ref="G26:N26"/>
    <mergeCell ref="B12:N12"/>
    <mergeCell ref="B13:N13"/>
    <mergeCell ref="B14:N14"/>
    <mergeCell ref="B4:N4"/>
    <mergeCell ref="B5:N5"/>
    <mergeCell ref="B7:N7"/>
    <mergeCell ref="B8:N8"/>
    <mergeCell ref="B9:N9"/>
    <mergeCell ref="B15:N15"/>
    <mergeCell ref="B16:N16"/>
    <mergeCell ref="D44:K44"/>
    <mergeCell ref="B42:N42"/>
    <mergeCell ref="B35:N35"/>
    <mergeCell ref="B36:N36"/>
    <mergeCell ref="B29:N29"/>
    <mergeCell ref="B34:N34"/>
    <mergeCell ref="B30:N30"/>
    <mergeCell ref="B31:N31"/>
    <mergeCell ref="B37:O37"/>
    <mergeCell ref="B38:O38"/>
    <mergeCell ref="B40:O40"/>
    <mergeCell ref="B33:N33"/>
  </mergeCells>
  <hyperlinks>
    <hyperlink ref="B45" r:id="rId1" xr:uid="{A0C74113-FF50-4041-9294-948A98CB23D6}"/>
  </hyperlinks>
  <pageMargins left="0.7" right="0.7" top="0.75" bottom="0.75" header="0.3" footer="0.3"/>
  <pageSetup paperSize="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3"/>
  <dimension ref="A1:E78"/>
  <sheetViews>
    <sheetView zoomScaleNormal="100" workbookViewId="0">
      <selection activeCell="B74" sqref="B74:D75"/>
    </sheetView>
  </sheetViews>
  <sheetFormatPr defaultColWidth="9.109375" defaultRowHeight="12"/>
  <cols>
    <col min="1" max="1" width="49.44140625" style="13" customWidth="1"/>
    <col min="2" max="4" width="12.88671875" style="44" customWidth="1"/>
    <col min="5" max="5" width="13.88671875" style="34" customWidth="1"/>
    <col min="6" max="16384" width="9.109375" style="9"/>
  </cols>
  <sheetData>
    <row r="1" spans="1:5" s="32" customFormat="1">
      <c r="A1" s="108" t="s">
        <v>651</v>
      </c>
      <c r="B1" s="30"/>
      <c r="C1" s="30"/>
      <c r="D1" s="30"/>
      <c r="E1" s="31"/>
    </row>
    <row r="2" spans="1:5" s="32" customFormat="1">
      <c r="A2" s="109"/>
      <c r="B2" s="30"/>
      <c r="C2" s="30"/>
      <c r="D2" s="30"/>
      <c r="E2" s="31"/>
    </row>
    <row r="3" spans="1:5" s="32" customFormat="1" ht="43.5" customHeight="1">
      <c r="A3" s="286" t="s">
        <v>163</v>
      </c>
      <c r="B3" s="286"/>
      <c r="C3" s="286"/>
      <c r="D3" s="286"/>
      <c r="E3" s="31"/>
    </row>
    <row r="4" spans="1:5" s="32" customFormat="1">
      <c r="A4" s="18"/>
      <c r="B4" s="18"/>
      <c r="C4" s="18"/>
      <c r="D4" s="18"/>
      <c r="E4" s="31"/>
    </row>
    <row r="5" spans="1:5">
      <c r="A5" s="14"/>
      <c r="B5" s="33" t="s">
        <v>215</v>
      </c>
      <c r="C5" s="33" t="s">
        <v>0</v>
      </c>
      <c r="D5" s="33" t="s">
        <v>1</v>
      </c>
    </row>
    <row r="6" spans="1:5" s="16" customFormat="1">
      <c r="A6" s="14" t="s">
        <v>15</v>
      </c>
      <c r="B6" s="35"/>
      <c r="C6" s="35"/>
      <c r="D6" s="35"/>
      <c r="E6" s="24"/>
    </row>
    <row r="7" spans="1:5">
      <c r="A7" s="17" t="s">
        <v>16</v>
      </c>
      <c r="B7" s="36">
        <v>0</v>
      </c>
      <c r="C7" s="36">
        <v>0</v>
      </c>
      <c r="D7" s="36">
        <v>0</v>
      </c>
    </row>
    <row r="8" spans="1:5">
      <c r="A8" s="17" t="s">
        <v>17</v>
      </c>
      <c r="B8" s="37"/>
      <c r="C8" s="37"/>
      <c r="D8" s="37"/>
    </row>
    <row r="9" spans="1:5">
      <c r="A9" s="17" t="s">
        <v>2</v>
      </c>
      <c r="B9" s="36">
        <v>0</v>
      </c>
      <c r="C9" s="36">
        <v>0</v>
      </c>
      <c r="D9" s="36">
        <v>0</v>
      </c>
    </row>
    <row r="10" spans="1:5">
      <c r="A10" s="17" t="s">
        <v>3</v>
      </c>
      <c r="B10" s="36">
        <v>0</v>
      </c>
      <c r="C10" s="36">
        <v>0</v>
      </c>
      <c r="D10" s="36">
        <v>0</v>
      </c>
    </row>
    <row r="11" spans="1:5">
      <c r="A11" s="17" t="s">
        <v>11</v>
      </c>
      <c r="B11" s="36">
        <v>0</v>
      </c>
      <c r="C11" s="36">
        <v>0</v>
      </c>
      <c r="D11" s="36">
        <v>0</v>
      </c>
    </row>
    <row r="12" spans="1:5">
      <c r="A12" s="17" t="s">
        <v>151</v>
      </c>
      <c r="B12" s="36">
        <v>0</v>
      </c>
      <c r="C12" s="36">
        <v>0</v>
      </c>
      <c r="D12" s="36">
        <v>0</v>
      </c>
    </row>
    <row r="13" spans="1:5">
      <c r="A13" s="17" t="s">
        <v>152</v>
      </c>
      <c r="B13" s="36">
        <v>0</v>
      </c>
      <c r="C13" s="36">
        <v>0</v>
      </c>
      <c r="D13" s="36">
        <v>0</v>
      </c>
    </row>
    <row r="14" spans="1:5">
      <c r="A14" s="17" t="s">
        <v>153</v>
      </c>
      <c r="B14" s="36">
        <v>0</v>
      </c>
      <c r="C14" s="36">
        <v>0</v>
      </c>
      <c r="D14" s="36">
        <v>0</v>
      </c>
    </row>
    <row r="15" spans="1:5">
      <c r="A15" s="17" t="s">
        <v>170</v>
      </c>
      <c r="B15" s="36">
        <v>0</v>
      </c>
      <c r="C15" s="36">
        <v>0</v>
      </c>
      <c r="D15" s="36">
        <v>0</v>
      </c>
    </row>
    <row r="16" spans="1:5">
      <c r="A16" s="17" t="s">
        <v>171</v>
      </c>
      <c r="B16" s="36">
        <v>0</v>
      </c>
      <c r="C16" s="36">
        <v>0</v>
      </c>
      <c r="D16" s="36">
        <v>0</v>
      </c>
    </row>
    <row r="17" spans="1:5">
      <c r="A17" s="17" t="s">
        <v>172</v>
      </c>
      <c r="B17" s="36">
        <v>0</v>
      </c>
      <c r="C17" s="36">
        <v>0</v>
      </c>
      <c r="D17" s="36">
        <v>0</v>
      </c>
    </row>
    <row r="18" spans="1:5">
      <c r="A18" s="17" t="s">
        <v>32</v>
      </c>
      <c r="B18" s="38">
        <f>SUM(B9:B17)</f>
        <v>0</v>
      </c>
      <c r="C18" s="38">
        <f t="shared" ref="C18:D18" si="0">SUM(C9:C17)</f>
        <v>0</v>
      </c>
      <c r="D18" s="38">
        <f t="shared" si="0"/>
        <v>0</v>
      </c>
    </row>
    <row r="19" spans="1:5">
      <c r="A19" s="17" t="s">
        <v>18</v>
      </c>
      <c r="B19" s="36">
        <v>0</v>
      </c>
      <c r="C19" s="36">
        <v>0</v>
      </c>
      <c r="D19" s="36">
        <v>0</v>
      </c>
    </row>
    <row r="20" spans="1:5">
      <c r="A20" s="15" t="s">
        <v>28</v>
      </c>
      <c r="B20" s="39">
        <f>SUM(B7+B18+B19)</f>
        <v>0</v>
      </c>
      <c r="C20" s="39">
        <f t="shared" ref="C20:D20" si="1">SUM(C7+C18+C19)</f>
        <v>0</v>
      </c>
      <c r="D20" s="39">
        <f t="shared" si="1"/>
        <v>0</v>
      </c>
    </row>
    <row r="21" spans="1:5" s="16" customFormat="1">
      <c r="A21" s="15" t="s">
        <v>19</v>
      </c>
      <c r="B21" s="40"/>
      <c r="C21" s="40"/>
      <c r="D21" s="40"/>
      <c r="E21" s="24"/>
    </row>
    <row r="22" spans="1:5">
      <c r="A22" s="17" t="s">
        <v>4</v>
      </c>
      <c r="B22" s="37"/>
      <c r="C22" s="37"/>
      <c r="D22" s="37"/>
    </row>
    <row r="23" spans="1:5">
      <c r="A23" s="17" t="s">
        <v>5</v>
      </c>
      <c r="B23" s="36">
        <v>0</v>
      </c>
      <c r="C23" s="36">
        <v>0</v>
      </c>
      <c r="D23" s="36">
        <v>0</v>
      </c>
    </row>
    <row r="24" spans="1:5">
      <c r="A24" s="17" t="s">
        <v>6</v>
      </c>
      <c r="B24" s="36">
        <v>0</v>
      </c>
      <c r="C24" s="36">
        <v>0</v>
      </c>
      <c r="D24" s="36">
        <v>0</v>
      </c>
    </row>
    <row r="25" spans="1:5">
      <c r="A25" s="17" t="s">
        <v>7</v>
      </c>
      <c r="B25" s="36">
        <v>0</v>
      </c>
      <c r="C25" s="36">
        <v>0</v>
      </c>
      <c r="D25" s="36">
        <v>0</v>
      </c>
    </row>
    <row r="26" spans="1:5">
      <c r="A26" s="17" t="s">
        <v>173</v>
      </c>
      <c r="B26" s="36">
        <v>0</v>
      </c>
      <c r="C26" s="36">
        <v>0</v>
      </c>
      <c r="D26" s="36">
        <v>0</v>
      </c>
    </row>
    <row r="27" spans="1:5" s="16" customFormat="1">
      <c r="A27" s="17" t="s">
        <v>30</v>
      </c>
      <c r="B27" s="38">
        <f>SUM(B23:B26)</f>
        <v>0</v>
      </c>
      <c r="C27" s="38">
        <f t="shared" ref="C27:D27" si="2">SUM(C23:C26)</f>
        <v>0</v>
      </c>
      <c r="D27" s="38">
        <f t="shared" si="2"/>
        <v>0</v>
      </c>
      <c r="E27" s="24"/>
    </row>
    <row r="28" spans="1:5">
      <c r="A28" s="17" t="s">
        <v>14</v>
      </c>
      <c r="B28" s="36">
        <v>0</v>
      </c>
      <c r="C28" s="36">
        <v>0</v>
      </c>
      <c r="D28" s="36">
        <v>0</v>
      </c>
    </row>
    <row r="29" spans="1:5">
      <c r="A29" s="17" t="s">
        <v>174</v>
      </c>
      <c r="B29" s="36">
        <v>0</v>
      </c>
      <c r="C29" s="36">
        <v>0</v>
      </c>
      <c r="D29" s="36">
        <v>0</v>
      </c>
    </row>
    <row r="30" spans="1:5">
      <c r="A30" s="17" t="s">
        <v>13</v>
      </c>
      <c r="B30" s="36">
        <v>0</v>
      </c>
      <c r="C30" s="36">
        <v>0</v>
      </c>
      <c r="D30" s="36">
        <v>0</v>
      </c>
    </row>
    <row r="31" spans="1:5" s="16" customFormat="1">
      <c r="A31" s="15" t="s">
        <v>29</v>
      </c>
      <c r="B31" s="39">
        <f>SUM(B28:B30)+B27</f>
        <v>0</v>
      </c>
      <c r="C31" s="39">
        <f>SUM(C28:C30)+C27</f>
        <v>0</v>
      </c>
      <c r="D31" s="39">
        <f t="shared" ref="D31" si="3">SUM(D28:D30)+D27</f>
        <v>0</v>
      </c>
      <c r="E31" s="24"/>
    </row>
    <row r="32" spans="1:5" s="16" customFormat="1">
      <c r="A32" s="15" t="s">
        <v>12</v>
      </c>
      <c r="B32" s="41">
        <f>B33+B34</f>
        <v>0</v>
      </c>
      <c r="C32" s="41">
        <f t="shared" ref="C32:D32" si="4">C33+C34</f>
        <v>0</v>
      </c>
      <c r="D32" s="41">
        <f t="shared" si="4"/>
        <v>0</v>
      </c>
      <c r="E32" s="24"/>
    </row>
    <row r="33" spans="1:5" s="16" customFormat="1">
      <c r="A33" s="17" t="s">
        <v>133</v>
      </c>
      <c r="B33" s="36">
        <v>0</v>
      </c>
      <c r="C33" s="36">
        <v>0</v>
      </c>
      <c r="D33" s="36">
        <v>0</v>
      </c>
      <c r="E33" s="24"/>
    </row>
    <row r="34" spans="1:5" s="16" customFormat="1">
      <c r="A34" s="17" t="s">
        <v>134</v>
      </c>
      <c r="B34" s="36">
        <v>0</v>
      </c>
      <c r="C34" s="36">
        <v>0</v>
      </c>
      <c r="D34" s="36">
        <v>0</v>
      </c>
      <c r="E34" s="24"/>
    </row>
    <row r="35" spans="1:5" s="16" customFormat="1">
      <c r="A35" s="15" t="s">
        <v>140</v>
      </c>
      <c r="B35" s="36">
        <v>0</v>
      </c>
      <c r="C35" s="36">
        <v>0</v>
      </c>
      <c r="D35" s="36">
        <v>0</v>
      </c>
      <c r="E35" s="24"/>
    </row>
    <row r="36" spans="1:5" s="16" customFormat="1">
      <c r="A36" s="15" t="s">
        <v>160</v>
      </c>
      <c r="B36" s="39">
        <f>B31+B33-B35-B42-B45-B48</f>
        <v>0</v>
      </c>
      <c r="C36" s="39">
        <f>C31+C33-C35-C42-C45-C48</f>
        <v>0</v>
      </c>
      <c r="D36" s="39">
        <f>D31+D33-D35-D42-D45-D48</f>
        <v>0</v>
      </c>
      <c r="E36" s="24"/>
    </row>
    <row r="37" spans="1:5" s="16" customFormat="1">
      <c r="A37" s="15" t="s">
        <v>20</v>
      </c>
      <c r="B37" s="25">
        <f>B20+B36+B34</f>
        <v>0</v>
      </c>
      <c r="C37" s="25">
        <f>C20+C36+C34</f>
        <v>0</v>
      </c>
      <c r="D37" s="25">
        <f>D20+D36+D34</f>
        <v>0</v>
      </c>
    </row>
    <row r="38" spans="1:5" s="78" customFormat="1" ht="24">
      <c r="A38" s="110" t="s">
        <v>146</v>
      </c>
      <c r="B38" s="36">
        <v>0</v>
      </c>
      <c r="C38" s="36">
        <v>0</v>
      </c>
      <c r="D38" s="36">
        <v>0</v>
      </c>
      <c r="E38" s="77"/>
    </row>
    <row r="39" spans="1:5" s="16" customFormat="1">
      <c r="A39" s="15" t="s">
        <v>161</v>
      </c>
      <c r="B39" s="36">
        <v>0</v>
      </c>
      <c r="C39" s="36">
        <v>0</v>
      </c>
      <c r="D39" s="36">
        <v>0</v>
      </c>
      <c r="E39" s="24"/>
    </row>
    <row r="40" spans="1:5" s="16" customFormat="1">
      <c r="A40" s="15" t="s">
        <v>21</v>
      </c>
      <c r="B40" s="42">
        <f>B41+B44+B47+B50</f>
        <v>0</v>
      </c>
      <c r="C40" s="42">
        <f t="shared" ref="C40:D40" si="5">C41+C44+C47+C50</f>
        <v>0</v>
      </c>
      <c r="D40" s="42">
        <f t="shared" si="5"/>
        <v>0</v>
      </c>
      <c r="E40" s="24"/>
    </row>
    <row r="41" spans="1:5" s="16" customFormat="1">
      <c r="A41" s="17" t="s">
        <v>135</v>
      </c>
      <c r="B41" s="42">
        <f>B42+B43</f>
        <v>0</v>
      </c>
      <c r="C41" s="42">
        <f t="shared" ref="C41:D41" si="6">C42+C43</f>
        <v>0</v>
      </c>
      <c r="D41" s="42">
        <f t="shared" si="6"/>
        <v>0</v>
      </c>
      <c r="E41" s="24"/>
    </row>
    <row r="42" spans="1:5" s="16" customFormat="1">
      <c r="A42" s="17" t="s">
        <v>131</v>
      </c>
      <c r="B42" s="36">
        <v>0</v>
      </c>
      <c r="C42" s="36">
        <v>0</v>
      </c>
      <c r="D42" s="36">
        <v>0</v>
      </c>
      <c r="E42" s="24"/>
    </row>
    <row r="43" spans="1:5" s="16" customFormat="1">
      <c r="A43" s="17" t="s">
        <v>132</v>
      </c>
      <c r="B43" s="36">
        <v>0</v>
      </c>
      <c r="C43" s="36">
        <v>0</v>
      </c>
      <c r="D43" s="36">
        <v>0</v>
      </c>
      <c r="E43" s="24"/>
    </row>
    <row r="44" spans="1:5" s="16" customFormat="1">
      <c r="A44" s="17" t="s">
        <v>136</v>
      </c>
      <c r="B44" s="42">
        <f>B45+B46</f>
        <v>0</v>
      </c>
      <c r="C44" s="42">
        <f t="shared" ref="C44:D44" si="7">C45+C46</f>
        <v>0</v>
      </c>
      <c r="D44" s="42">
        <f t="shared" si="7"/>
        <v>0</v>
      </c>
      <c r="E44" s="24"/>
    </row>
    <row r="45" spans="1:5" s="16" customFormat="1">
      <c r="A45" s="17" t="s">
        <v>137</v>
      </c>
      <c r="B45" s="36">
        <v>0</v>
      </c>
      <c r="C45" s="36">
        <v>0</v>
      </c>
      <c r="D45" s="36">
        <v>0</v>
      </c>
      <c r="E45" s="24"/>
    </row>
    <row r="46" spans="1:5" s="16" customFormat="1">
      <c r="A46" s="17" t="s">
        <v>138</v>
      </c>
      <c r="B46" s="36">
        <v>0</v>
      </c>
      <c r="C46" s="36">
        <v>0</v>
      </c>
      <c r="D46" s="36">
        <v>0</v>
      </c>
      <c r="E46" s="24"/>
    </row>
    <row r="47" spans="1:5" s="16" customFormat="1" ht="24">
      <c r="A47" s="15" t="s">
        <v>192</v>
      </c>
      <c r="B47" s="42">
        <f>B48+B49</f>
        <v>0</v>
      </c>
      <c r="C47" s="42">
        <f t="shared" ref="C47:D47" si="8">C48+C49</f>
        <v>0</v>
      </c>
      <c r="D47" s="42">
        <f t="shared" si="8"/>
        <v>0</v>
      </c>
      <c r="E47" s="24"/>
    </row>
    <row r="48" spans="1:5" s="16" customFormat="1">
      <c r="A48" s="17" t="s">
        <v>131</v>
      </c>
      <c r="B48" s="36">
        <v>0</v>
      </c>
      <c r="C48" s="36">
        <v>0</v>
      </c>
      <c r="D48" s="36">
        <v>0</v>
      </c>
      <c r="E48" s="24"/>
    </row>
    <row r="49" spans="1:5" s="16" customFormat="1">
      <c r="A49" s="17" t="s">
        <v>132</v>
      </c>
      <c r="B49" s="36">
        <v>0</v>
      </c>
      <c r="C49" s="36">
        <v>0</v>
      </c>
      <c r="D49" s="36">
        <v>0</v>
      </c>
      <c r="E49" s="24"/>
    </row>
    <row r="50" spans="1:5" s="16" customFormat="1">
      <c r="A50" s="17" t="s">
        <v>139</v>
      </c>
      <c r="B50" s="36">
        <v>0</v>
      </c>
      <c r="C50" s="36">
        <v>0</v>
      </c>
      <c r="D50" s="36">
        <v>0</v>
      </c>
      <c r="E50" s="24"/>
    </row>
    <row r="51" spans="1:5" s="16" customFormat="1">
      <c r="A51" s="15" t="s">
        <v>22</v>
      </c>
      <c r="B51" s="40"/>
      <c r="C51" s="40"/>
      <c r="D51" s="40"/>
      <c r="E51" s="24"/>
    </row>
    <row r="52" spans="1:5">
      <c r="A52" s="17" t="s">
        <v>80</v>
      </c>
      <c r="B52" s="38">
        <f>SUM(B53:B57)</f>
        <v>0</v>
      </c>
      <c r="C52" s="38">
        <f t="shared" ref="C52:D52" si="9">SUM(C53:C57)</f>
        <v>0</v>
      </c>
      <c r="D52" s="38">
        <f t="shared" si="9"/>
        <v>0</v>
      </c>
    </row>
    <row r="53" spans="1:5">
      <c r="A53" s="26" t="s">
        <v>82</v>
      </c>
      <c r="B53" s="36">
        <v>0</v>
      </c>
      <c r="C53" s="36">
        <v>0</v>
      </c>
      <c r="D53" s="36">
        <v>0</v>
      </c>
    </row>
    <row r="54" spans="1:5">
      <c r="A54" s="26" t="s">
        <v>83</v>
      </c>
      <c r="B54" s="36">
        <v>0</v>
      </c>
      <c r="C54" s="36">
        <v>0</v>
      </c>
      <c r="D54" s="36">
        <v>0</v>
      </c>
    </row>
    <row r="55" spans="1:5">
      <c r="A55" s="26" t="s">
        <v>84</v>
      </c>
      <c r="B55" s="36">
        <v>0</v>
      </c>
      <c r="C55" s="36">
        <v>0</v>
      </c>
      <c r="D55" s="36">
        <v>0</v>
      </c>
    </row>
    <row r="56" spans="1:5">
      <c r="A56" s="26" t="s">
        <v>85</v>
      </c>
      <c r="B56" s="36">
        <v>0</v>
      </c>
      <c r="C56" s="36">
        <v>0</v>
      </c>
      <c r="D56" s="36">
        <v>0</v>
      </c>
    </row>
    <row r="57" spans="1:5">
      <c r="A57" s="26" t="s">
        <v>141</v>
      </c>
      <c r="B57" s="36">
        <v>0</v>
      </c>
      <c r="C57" s="36">
        <v>0</v>
      </c>
      <c r="D57" s="36">
        <v>0</v>
      </c>
    </row>
    <row r="58" spans="1:5">
      <c r="A58" s="17" t="s">
        <v>23</v>
      </c>
      <c r="B58" s="36">
        <v>0</v>
      </c>
      <c r="C58" s="36">
        <v>0</v>
      </c>
      <c r="D58" s="36">
        <v>0</v>
      </c>
    </row>
    <row r="59" spans="1:5">
      <c r="A59" s="17" t="s">
        <v>24</v>
      </c>
      <c r="B59" s="38">
        <f>B60-B61</f>
        <v>0</v>
      </c>
      <c r="C59" s="38">
        <f>C60-C61</f>
        <v>0</v>
      </c>
      <c r="D59" s="38">
        <f>D60-D61</f>
        <v>0</v>
      </c>
    </row>
    <row r="60" spans="1:5">
      <c r="A60" s="17" t="s">
        <v>8</v>
      </c>
      <c r="B60" s="36">
        <v>0</v>
      </c>
      <c r="C60" s="36">
        <v>0</v>
      </c>
      <c r="D60" s="36">
        <v>0</v>
      </c>
    </row>
    <row r="61" spans="1:5">
      <c r="A61" s="17" t="s">
        <v>9</v>
      </c>
      <c r="B61" s="36">
        <v>0</v>
      </c>
      <c r="C61" s="36">
        <v>0</v>
      </c>
      <c r="D61" s="36">
        <v>0</v>
      </c>
    </row>
    <row r="62" spans="1:5">
      <c r="A62" s="17" t="s">
        <v>27</v>
      </c>
      <c r="B62" s="36">
        <v>0</v>
      </c>
      <c r="C62" s="36">
        <v>0</v>
      </c>
      <c r="D62" s="36">
        <v>0</v>
      </c>
    </row>
    <row r="63" spans="1:5">
      <c r="A63" s="17" t="s">
        <v>142</v>
      </c>
      <c r="B63" s="36">
        <v>0</v>
      </c>
      <c r="C63" s="36">
        <v>0</v>
      </c>
      <c r="D63" s="36">
        <v>0</v>
      </c>
    </row>
    <row r="64" spans="1:5">
      <c r="A64" s="17" t="s">
        <v>143</v>
      </c>
      <c r="B64" s="36">
        <v>0</v>
      </c>
      <c r="C64" s="36">
        <v>0</v>
      </c>
      <c r="D64" s="36">
        <v>0</v>
      </c>
    </row>
    <row r="65" spans="1:5">
      <c r="A65" s="17" t="s">
        <v>144</v>
      </c>
      <c r="B65" s="36">
        <v>0</v>
      </c>
      <c r="C65" s="36">
        <v>0</v>
      </c>
      <c r="D65" s="36">
        <v>0</v>
      </c>
    </row>
    <row r="66" spans="1:5">
      <c r="A66" s="15" t="s">
        <v>175</v>
      </c>
      <c r="B66" s="38">
        <f>B67-B68</f>
        <v>0</v>
      </c>
      <c r="C66" s="38">
        <f t="shared" ref="C66:D66" si="10">C67-C68</f>
        <v>0</v>
      </c>
      <c r="D66" s="38">
        <f t="shared" si="10"/>
        <v>0</v>
      </c>
    </row>
    <row r="67" spans="1:5">
      <c r="A67" s="17" t="s">
        <v>8</v>
      </c>
      <c r="B67" s="36">
        <v>0</v>
      </c>
      <c r="C67" s="36">
        <v>0</v>
      </c>
      <c r="D67" s="36">
        <v>0</v>
      </c>
    </row>
    <row r="68" spans="1:5">
      <c r="A68" s="17" t="s">
        <v>9</v>
      </c>
      <c r="B68" s="36">
        <v>0</v>
      </c>
      <c r="C68" s="36">
        <v>0</v>
      </c>
      <c r="D68" s="36">
        <v>0</v>
      </c>
    </row>
    <row r="69" spans="1:5">
      <c r="A69" s="15" t="s">
        <v>195</v>
      </c>
      <c r="B69" s="38">
        <f>B70-B71</f>
        <v>0</v>
      </c>
      <c r="C69" s="38">
        <f t="shared" ref="C69:D69" si="11">C70-C71</f>
        <v>0</v>
      </c>
      <c r="D69" s="38">
        <f t="shared" si="11"/>
        <v>0</v>
      </c>
    </row>
    <row r="70" spans="1:5">
      <c r="A70" s="17" t="s">
        <v>8</v>
      </c>
      <c r="B70" s="36">
        <v>0</v>
      </c>
      <c r="C70" s="36">
        <v>0</v>
      </c>
      <c r="D70" s="36">
        <v>0</v>
      </c>
    </row>
    <row r="71" spans="1:5">
      <c r="A71" s="17" t="s">
        <v>9</v>
      </c>
      <c r="B71" s="36">
        <v>0</v>
      </c>
      <c r="C71" s="36">
        <v>0</v>
      </c>
      <c r="D71" s="36">
        <v>0</v>
      </c>
    </row>
    <row r="72" spans="1:5">
      <c r="A72" s="17" t="s">
        <v>10</v>
      </c>
      <c r="B72" s="36">
        <v>0</v>
      </c>
      <c r="C72" s="36">
        <v>0</v>
      </c>
      <c r="D72" s="36">
        <v>0</v>
      </c>
    </row>
    <row r="73" spans="1:5">
      <c r="A73" s="15" t="s">
        <v>31</v>
      </c>
      <c r="B73" s="39">
        <f>B52+B58+B59+B62-B63+B64-B65+B67-B68+B70-B71-B72</f>
        <v>0</v>
      </c>
      <c r="C73" s="39">
        <f>C52+C58+C59+C62-C63+C64-C65+C67-C68+C70-C71-C72</f>
        <v>0</v>
      </c>
      <c r="D73" s="39">
        <f>D52+D58+D59+D62-D63+D64-D65+D67-D68+D70-D71-D72</f>
        <v>0</v>
      </c>
    </row>
    <row r="74" spans="1:5">
      <c r="A74" s="15" t="s">
        <v>33</v>
      </c>
      <c r="B74" s="43">
        <v>0</v>
      </c>
      <c r="C74" s="43">
        <v>0</v>
      </c>
      <c r="D74" s="43">
        <v>0</v>
      </c>
    </row>
    <row r="75" spans="1:5">
      <c r="A75" s="15" t="s">
        <v>145</v>
      </c>
      <c r="B75" s="43">
        <v>0</v>
      </c>
      <c r="C75" s="43">
        <v>0</v>
      </c>
      <c r="D75" s="43">
        <v>0</v>
      </c>
    </row>
    <row r="76" spans="1:5">
      <c r="A76" s="15" t="s">
        <v>34</v>
      </c>
      <c r="B76" s="39">
        <f>B20+B31+B32-B35-B38-B39-B40</f>
        <v>0</v>
      </c>
      <c r="C76" s="39">
        <f t="shared" ref="C76:D76" si="12">C20+C31+C32-C35-C38-C39-C40</f>
        <v>0</v>
      </c>
      <c r="D76" s="39">
        <f t="shared" si="12"/>
        <v>0</v>
      </c>
    </row>
    <row r="77" spans="1:5" s="16" customFormat="1">
      <c r="A77" s="15" t="s">
        <v>25</v>
      </c>
      <c r="B77" s="39">
        <f>B20+B31+B32</f>
        <v>0</v>
      </c>
      <c r="C77" s="39">
        <f>C20+C31+C32</f>
        <v>0</v>
      </c>
      <c r="D77" s="39">
        <f>D20+D31+D32</f>
        <v>0</v>
      </c>
      <c r="E77" s="24"/>
    </row>
    <row r="78" spans="1:5" s="16" customFormat="1">
      <c r="A78" s="15" t="s">
        <v>26</v>
      </c>
      <c r="B78" s="39">
        <f>B38+B35+B39+B40+B73</f>
        <v>0</v>
      </c>
      <c r="C78" s="39">
        <f t="shared" ref="C78:D78" si="13">C38+C35+C39+C40+C73</f>
        <v>0</v>
      </c>
      <c r="D78" s="39">
        <f t="shared" si="13"/>
        <v>0</v>
      </c>
      <c r="E78" s="24"/>
    </row>
  </sheetData>
  <sheetProtection algorithmName="SHA-512" hashValue="7WM0tObzRF0OaPG0gKL/sreQ8bE8JiIpEvvVnPbBNOC3HELGTEHBOwB5kckwCWSIszDcztl+1ad51nsiolZdNA==" saltValue="dvryBLqM7lP5im4fME9eYg==" spinCount="100000" sheet="1" objects="1" scenarios="1" formatColumns="0"/>
  <mergeCells count="1">
    <mergeCell ref="A3:D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4"/>
  <dimension ref="A1:H67"/>
  <sheetViews>
    <sheetView tabSelected="1" topLeftCell="A43" zoomScale="90" zoomScaleNormal="90" workbookViewId="0">
      <selection activeCell="B67" sqref="B67:D67"/>
    </sheetView>
  </sheetViews>
  <sheetFormatPr defaultColWidth="9.109375" defaultRowHeight="12"/>
  <cols>
    <col min="1" max="1" width="36.88671875" style="13" customWidth="1"/>
    <col min="2" max="2" width="19.109375" style="34" customWidth="1"/>
    <col min="3" max="3" width="20.33203125" style="34" customWidth="1"/>
    <col min="4" max="4" width="19.33203125" style="34" customWidth="1"/>
    <col min="5" max="16384" width="9.109375" style="47"/>
  </cols>
  <sheetData>
    <row r="1" spans="1:8" s="53" customFormat="1">
      <c r="A1" s="124" t="s">
        <v>221</v>
      </c>
      <c r="B1" s="44"/>
      <c r="C1" s="44"/>
      <c r="D1" s="44"/>
    </row>
    <row r="2" spans="1:8" s="53" customFormat="1" ht="9" customHeight="1">
      <c r="A2" s="125"/>
      <c r="B2" s="44"/>
      <c r="C2" s="44"/>
      <c r="D2" s="44"/>
    </row>
    <row r="3" spans="1:8" s="53" customFormat="1" ht="50.4" customHeight="1">
      <c r="A3" s="287" t="s">
        <v>276</v>
      </c>
      <c r="B3" s="288"/>
      <c r="C3" s="288"/>
      <c r="D3" s="288"/>
    </row>
    <row r="4" spans="1:8" s="53" customFormat="1">
      <c r="A4" s="13"/>
      <c r="B4" s="90">
        <v>1</v>
      </c>
      <c r="C4" s="90">
        <v>2</v>
      </c>
      <c r="D4" s="90">
        <v>3</v>
      </c>
    </row>
    <row r="5" spans="1:8" s="45" customFormat="1">
      <c r="A5" s="14"/>
      <c r="B5" s="91" t="s">
        <v>215</v>
      </c>
      <c r="C5" s="91" t="s">
        <v>0</v>
      </c>
      <c r="D5" s="91" t="s">
        <v>1</v>
      </c>
    </row>
    <row r="6" spans="1:8" s="94" customFormat="1">
      <c r="A6" s="92" t="s">
        <v>35</v>
      </c>
      <c r="B6" s="93">
        <f>SUM(B8+B9-B10+B11)</f>
        <v>0</v>
      </c>
      <c r="C6" s="93">
        <f t="shared" ref="C6:D6" si="0">SUM(C8+C9-C10+C11)</f>
        <v>0</v>
      </c>
      <c r="D6" s="93">
        <f t="shared" si="0"/>
        <v>0</v>
      </c>
    </row>
    <row r="7" spans="1:8" ht="36">
      <c r="A7" s="11" t="s">
        <v>200</v>
      </c>
      <c r="B7" s="46">
        <v>0</v>
      </c>
      <c r="C7" s="46">
        <v>0</v>
      </c>
      <c r="D7" s="46">
        <v>0</v>
      </c>
    </row>
    <row r="8" spans="1:8">
      <c r="A8" s="11" t="s">
        <v>201</v>
      </c>
      <c r="B8" s="46">
        <v>0</v>
      </c>
      <c r="C8" s="46">
        <v>0</v>
      </c>
      <c r="D8" s="46">
        <v>0</v>
      </c>
      <c r="G8" s="52"/>
      <c r="H8" s="114"/>
    </row>
    <row r="9" spans="1:8">
      <c r="A9" s="11" t="s">
        <v>202</v>
      </c>
      <c r="B9" s="46">
        <v>0</v>
      </c>
      <c r="C9" s="46">
        <v>0</v>
      </c>
      <c r="D9" s="46">
        <v>0</v>
      </c>
      <c r="H9" s="114"/>
    </row>
    <row r="10" spans="1:8">
      <c r="A10" s="11" t="s">
        <v>203</v>
      </c>
      <c r="B10" s="46">
        <v>0</v>
      </c>
      <c r="C10" s="46">
        <v>0</v>
      </c>
      <c r="D10" s="46">
        <v>0</v>
      </c>
      <c r="G10" s="52"/>
    </row>
    <row r="11" spans="1:8" ht="13.95" customHeight="1">
      <c r="A11" s="11" t="s">
        <v>204</v>
      </c>
      <c r="B11" s="46">
        <v>0</v>
      </c>
      <c r="C11" s="46">
        <v>0</v>
      </c>
      <c r="D11" s="46">
        <v>0</v>
      </c>
    </row>
    <row r="12" spans="1:8" ht="24">
      <c r="A12" s="11" t="s">
        <v>154</v>
      </c>
      <c r="B12" s="46">
        <v>0</v>
      </c>
      <c r="C12" s="46">
        <v>0</v>
      </c>
      <c r="D12" s="46">
        <v>0</v>
      </c>
    </row>
    <row r="13" spans="1:8" ht="24">
      <c r="A13" s="11" t="s">
        <v>155</v>
      </c>
      <c r="B13" s="46">
        <v>0</v>
      </c>
      <c r="C13" s="46">
        <v>0</v>
      </c>
      <c r="D13" s="46">
        <v>0</v>
      </c>
    </row>
    <row r="14" spans="1:8">
      <c r="A14" s="11" t="s">
        <v>156</v>
      </c>
      <c r="B14" s="46">
        <v>0</v>
      </c>
      <c r="C14" s="46">
        <v>0</v>
      </c>
      <c r="D14" s="46">
        <v>0</v>
      </c>
    </row>
    <row r="15" spans="1:8">
      <c r="A15" s="11" t="s">
        <v>157</v>
      </c>
      <c r="B15" s="46">
        <v>0</v>
      </c>
      <c r="C15" s="46">
        <v>0</v>
      </c>
      <c r="D15" s="46">
        <v>0</v>
      </c>
    </row>
    <row r="16" spans="1:8">
      <c r="A16" s="11" t="s">
        <v>158</v>
      </c>
      <c r="B16" s="46">
        <v>0</v>
      </c>
      <c r="C16" s="46">
        <v>0</v>
      </c>
      <c r="D16" s="46">
        <v>0</v>
      </c>
    </row>
    <row r="17" spans="1:4">
      <c r="A17" s="11" t="s">
        <v>48</v>
      </c>
      <c r="B17" s="46">
        <v>0</v>
      </c>
      <c r="C17" s="46">
        <v>0</v>
      </c>
      <c r="D17" s="46">
        <v>0</v>
      </c>
    </row>
    <row r="18" spans="1:4" s="45" customFormat="1">
      <c r="A18" s="14" t="s">
        <v>49</v>
      </c>
      <c r="B18" s="25">
        <f>SUM(B6+B12+B13+B14+B15+B16+B17)</f>
        <v>0</v>
      </c>
      <c r="C18" s="25">
        <f>SUM(C6+C12+C13+C14+C15+C16+C17)</f>
        <v>0</v>
      </c>
      <c r="D18" s="25">
        <f t="shared" ref="D18" si="1">SUM(D6+D12+D13+D14+D15+D16+D17)</f>
        <v>0</v>
      </c>
    </row>
    <row r="19" spans="1:4" s="45" customFormat="1" ht="24">
      <c r="A19" s="11" t="s">
        <v>50</v>
      </c>
      <c r="B19" s="46">
        <v>0</v>
      </c>
      <c r="C19" s="46">
        <v>0</v>
      </c>
      <c r="D19" s="46">
        <v>0</v>
      </c>
    </row>
    <row r="20" spans="1:4" s="45" customFormat="1">
      <c r="A20" s="11" t="s">
        <v>96</v>
      </c>
      <c r="B20" s="46">
        <v>0</v>
      </c>
      <c r="C20" s="46">
        <v>0</v>
      </c>
      <c r="D20" s="46">
        <v>0</v>
      </c>
    </row>
    <row r="21" spans="1:4" s="45" customFormat="1">
      <c r="A21" s="11" t="s">
        <v>216</v>
      </c>
      <c r="B21" s="46">
        <v>0</v>
      </c>
      <c r="C21" s="46">
        <v>0</v>
      </c>
      <c r="D21" s="46">
        <v>0</v>
      </c>
    </row>
    <row r="22" spans="1:4" s="45" customFormat="1">
      <c r="A22" s="11" t="s">
        <v>51</v>
      </c>
      <c r="B22" s="46">
        <v>0</v>
      </c>
      <c r="C22" s="46">
        <v>0</v>
      </c>
      <c r="D22" s="46">
        <v>0</v>
      </c>
    </row>
    <row r="23" spans="1:4" s="45" customFormat="1">
      <c r="A23" s="11" t="s">
        <v>159</v>
      </c>
      <c r="B23" s="46">
        <v>0</v>
      </c>
      <c r="C23" s="46">
        <v>0</v>
      </c>
      <c r="D23" s="46">
        <v>0</v>
      </c>
    </row>
    <row r="24" spans="1:4" s="45" customFormat="1">
      <c r="A24" s="11" t="s">
        <v>52</v>
      </c>
      <c r="B24" s="46">
        <v>0</v>
      </c>
      <c r="C24" s="46">
        <v>0</v>
      </c>
      <c r="D24" s="46">
        <v>0</v>
      </c>
    </row>
    <row r="25" spans="1:4" s="45" customFormat="1" ht="24">
      <c r="A25" s="11" t="s">
        <v>53</v>
      </c>
      <c r="B25" s="46">
        <v>0</v>
      </c>
      <c r="C25" s="46">
        <v>0</v>
      </c>
      <c r="D25" s="46">
        <v>0</v>
      </c>
    </row>
    <row r="26" spans="1:4" s="45" customFormat="1">
      <c r="A26" s="11" t="s">
        <v>54</v>
      </c>
      <c r="B26" s="46">
        <v>0</v>
      </c>
      <c r="C26" s="46">
        <v>0</v>
      </c>
      <c r="D26" s="46">
        <v>0</v>
      </c>
    </row>
    <row r="27" spans="1:4" s="45" customFormat="1">
      <c r="A27" s="11" t="s">
        <v>55</v>
      </c>
      <c r="B27" s="46">
        <v>0</v>
      </c>
      <c r="C27" s="46">
        <v>0</v>
      </c>
      <c r="D27" s="46">
        <v>0</v>
      </c>
    </row>
    <row r="28" spans="1:4" s="45" customFormat="1">
      <c r="A28" s="11" t="s">
        <v>162</v>
      </c>
      <c r="B28" s="46">
        <v>0</v>
      </c>
      <c r="C28" s="46">
        <v>0</v>
      </c>
      <c r="D28" s="46">
        <v>0</v>
      </c>
    </row>
    <row r="29" spans="1:4" s="45" customFormat="1">
      <c r="A29" s="14" t="s">
        <v>56</v>
      </c>
      <c r="B29" s="25">
        <f>B19+B20+B21+B22-B23+B24+B25+B26+B27+B28</f>
        <v>0</v>
      </c>
      <c r="C29" s="25">
        <f t="shared" ref="C29:D29" si="2">C19+C20+C21+C22-C23+C24+C25+C26+C27+C28</f>
        <v>0</v>
      </c>
      <c r="D29" s="25">
        <f t="shared" si="2"/>
        <v>0</v>
      </c>
    </row>
    <row r="30" spans="1:4" s="45" customFormat="1">
      <c r="A30" s="14" t="s">
        <v>205</v>
      </c>
      <c r="B30" s="25">
        <f>B18-B29</f>
        <v>0</v>
      </c>
      <c r="C30" s="25">
        <f t="shared" ref="C30:D30" si="3">C18-C29</f>
        <v>0</v>
      </c>
      <c r="D30" s="25">
        <f t="shared" si="3"/>
        <v>0</v>
      </c>
    </row>
    <row r="31" spans="1:4">
      <c r="A31" s="11" t="s">
        <v>197</v>
      </c>
      <c r="B31" s="48" t="str">
        <f>IF(B18-B29&gt;0,B18-B29,"")</f>
        <v/>
      </c>
      <c r="C31" s="48" t="str">
        <f t="shared" ref="C31:D31" si="4">IF(C18-C29&gt;0,C18-C29,"")</f>
        <v/>
      </c>
      <c r="D31" s="48" t="str">
        <f t="shared" si="4"/>
        <v/>
      </c>
    </row>
    <row r="32" spans="1:4">
      <c r="A32" s="11" t="s">
        <v>198</v>
      </c>
      <c r="B32" s="48" t="str">
        <f>IF(B18-B29&lt;0,-B18+B29,"")</f>
        <v/>
      </c>
      <c r="C32" s="48" t="str">
        <f t="shared" ref="C32:D32" si="5">IF(C18-C29&lt;0,-C18+C29,"")</f>
        <v/>
      </c>
      <c r="D32" s="48" t="str">
        <f t="shared" si="5"/>
        <v/>
      </c>
    </row>
    <row r="33" spans="1:4">
      <c r="A33" s="11" t="s">
        <v>97</v>
      </c>
      <c r="B33" s="46">
        <v>0</v>
      </c>
      <c r="C33" s="46">
        <v>0</v>
      </c>
      <c r="D33" s="46">
        <v>0</v>
      </c>
    </row>
    <row r="34" spans="1:4">
      <c r="A34" s="11" t="s">
        <v>149</v>
      </c>
      <c r="B34" s="46">
        <v>0</v>
      </c>
      <c r="C34" s="46">
        <v>0</v>
      </c>
      <c r="D34" s="46">
        <v>0</v>
      </c>
    </row>
    <row r="35" spans="1:4" ht="24">
      <c r="A35" s="11" t="s">
        <v>148</v>
      </c>
      <c r="B35" s="46">
        <v>0</v>
      </c>
      <c r="C35" s="46">
        <v>0</v>
      </c>
      <c r="D35" s="46">
        <v>0</v>
      </c>
    </row>
    <row r="36" spans="1:4">
      <c r="A36" s="11" t="s">
        <v>147</v>
      </c>
      <c r="B36" s="46">
        <v>0</v>
      </c>
      <c r="C36" s="46">
        <v>0</v>
      </c>
      <c r="D36" s="46">
        <v>0</v>
      </c>
    </row>
    <row r="37" spans="1:4">
      <c r="A37" s="14" t="s">
        <v>36</v>
      </c>
      <c r="B37" s="49">
        <f>B36+B35+B34+B33</f>
        <v>0</v>
      </c>
      <c r="C37" s="49">
        <f t="shared" ref="C37:D37" si="6">C36+C35+C34+C33</f>
        <v>0</v>
      </c>
      <c r="D37" s="49">
        <f t="shared" si="6"/>
        <v>0</v>
      </c>
    </row>
    <row r="38" spans="1:4" ht="36">
      <c r="A38" s="11" t="s">
        <v>57</v>
      </c>
      <c r="B38" s="46">
        <v>0</v>
      </c>
      <c r="C38" s="46">
        <v>0</v>
      </c>
      <c r="D38" s="46">
        <v>0</v>
      </c>
    </row>
    <row r="39" spans="1:4">
      <c r="A39" s="11" t="s">
        <v>58</v>
      </c>
      <c r="B39" s="46">
        <v>0</v>
      </c>
      <c r="C39" s="46">
        <v>0</v>
      </c>
      <c r="D39" s="46">
        <v>0</v>
      </c>
    </row>
    <row r="40" spans="1:4">
      <c r="A40" s="11" t="s">
        <v>59</v>
      </c>
      <c r="B40" s="46">
        <v>0</v>
      </c>
      <c r="C40" s="46">
        <v>0</v>
      </c>
      <c r="D40" s="46">
        <v>0</v>
      </c>
    </row>
    <row r="41" spans="1:4" s="45" customFormat="1">
      <c r="A41" s="14" t="s">
        <v>37</v>
      </c>
      <c r="B41" s="25">
        <f>SUM(B38:B40)</f>
        <v>0</v>
      </c>
      <c r="C41" s="25">
        <f t="shared" ref="C41:D41" si="7">SUM(C38:C40)</f>
        <v>0</v>
      </c>
      <c r="D41" s="25">
        <f t="shared" si="7"/>
        <v>0</v>
      </c>
    </row>
    <row r="42" spans="1:4" s="45" customFormat="1">
      <c r="A42" s="14" t="s">
        <v>206</v>
      </c>
      <c r="B42" s="25">
        <f>B37-B41</f>
        <v>0</v>
      </c>
      <c r="C42" s="25">
        <f t="shared" ref="C42:D42" si="8">C37-C41</f>
        <v>0</v>
      </c>
      <c r="D42" s="25">
        <f t="shared" si="8"/>
        <v>0</v>
      </c>
    </row>
    <row r="43" spans="1:4">
      <c r="A43" s="11" t="s">
        <v>197</v>
      </c>
      <c r="B43" s="48" t="str">
        <f>IF(B37-B41&gt;0,B37-B41,"")</f>
        <v/>
      </c>
      <c r="C43" s="48" t="str">
        <f t="shared" ref="C43:D43" si="9">IF(C37-C41&gt;0,C37-C41,"")</f>
        <v/>
      </c>
      <c r="D43" s="48" t="str">
        <f t="shared" si="9"/>
        <v/>
      </c>
    </row>
    <row r="44" spans="1:4">
      <c r="A44" s="11" t="s">
        <v>198</v>
      </c>
      <c r="B44" s="48" t="str">
        <f>IF(B37-B41&lt;0,-B37+B41,"")</f>
        <v/>
      </c>
      <c r="C44" s="48" t="str">
        <f t="shared" ref="C44:D44" si="10">IF(C37-C41&lt;0,-C37+C41,"")</f>
        <v/>
      </c>
      <c r="D44" s="48" t="str">
        <f t="shared" si="10"/>
        <v/>
      </c>
    </row>
    <row r="45" spans="1:4" s="45" customFormat="1">
      <c r="A45" s="14" t="s">
        <v>38</v>
      </c>
      <c r="B45" s="25">
        <f>B30+B42</f>
        <v>0</v>
      </c>
      <c r="C45" s="25">
        <f t="shared" ref="C45:D45" si="11">C30+C42</f>
        <v>0</v>
      </c>
      <c r="D45" s="25">
        <f t="shared" si="11"/>
        <v>0</v>
      </c>
    </row>
    <row r="46" spans="1:4">
      <c r="A46" s="11" t="s">
        <v>39</v>
      </c>
      <c r="B46" s="48" t="str">
        <f>IF(B30+B42&gt;0,B30+B42,"")</f>
        <v/>
      </c>
      <c r="C46" s="48" t="str">
        <f t="shared" ref="C46:D46" si="12">IF(C30+C42&gt;0,C30+C42,"")</f>
        <v/>
      </c>
      <c r="D46" s="48" t="str">
        <f t="shared" si="12"/>
        <v/>
      </c>
    </row>
    <row r="47" spans="1:4">
      <c r="A47" s="11" t="s">
        <v>40</v>
      </c>
      <c r="B47" s="48" t="str">
        <f>IF(B30+B42&lt;0,-B30-B42,"")</f>
        <v/>
      </c>
      <c r="C47" s="48" t="str">
        <f t="shared" ref="C47:D47" si="13">IF(C30+C42&lt;0,-C30-C42,"")</f>
        <v/>
      </c>
      <c r="D47" s="48" t="str">
        <f t="shared" si="13"/>
        <v/>
      </c>
    </row>
    <row r="48" spans="1:4" s="51" customFormat="1" hidden="1">
      <c r="A48" s="14" t="s">
        <v>41</v>
      </c>
      <c r="B48" s="50">
        <v>0</v>
      </c>
      <c r="C48" s="50">
        <v>0</v>
      </c>
      <c r="D48" s="50">
        <v>0</v>
      </c>
    </row>
    <row r="49" spans="1:4" s="51" customFormat="1" hidden="1">
      <c r="A49" s="14" t="s">
        <v>42</v>
      </c>
      <c r="B49" s="50">
        <v>0</v>
      </c>
      <c r="C49" s="50">
        <v>0</v>
      </c>
      <c r="D49" s="50">
        <v>0</v>
      </c>
    </row>
    <row r="50" spans="1:4" s="51" customFormat="1" hidden="1">
      <c r="A50" s="14" t="s">
        <v>43</v>
      </c>
      <c r="B50" s="25">
        <f>B48-B49</f>
        <v>0</v>
      </c>
      <c r="C50" s="25">
        <f t="shared" ref="C50:D50" si="14">C48-C49</f>
        <v>0</v>
      </c>
      <c r="D50" s="25">
        <f t="shared" si="14"/>
        <v>0</v>
      </c>
    </row>
    <row r="51" spans="1:4" s="52" customFormat="1" hidden="1">
      <c r="A51" s="11" t="s">
        <v>44</v>
      </c>
      <c r="B51" s="48" t="str">
        <f>IF(B48-B49&gt;0,B48-B49,"")</f>
        <v/>
      </c>
      <c r="C51" s="48" t="str">
        <f t="shared" ref="C51:D51" si="15">IF(C48-C49&gt;0,C48-C49,"")</f>
        <v/>
      </c>
      <c r="D51" s="48" t="str">
        <f t="shared" si="15"/>
        <v/>
      </c>
    </row>
    <row r="52" spans="1:4" s="52" customFormat="1" hidden="1">
      <c r="A52" s="11" t="s">
        <v>45</v>
      </c>
      <c r="B52" s="48" t="str">
        <f>IF(B48-B49&lt;0,-B48+B49,"")</f>
        <v/>
      </c>
      <c r="C52" s="48" t="str">
        <f t="shared" ref="C52:D52" si="16">IF(C48-C49&lt;0,-C48+C49,"")</f>
        <v/>
      </c>
      <c r="D52" s="48" t="str">
        <f t="shared" si="16"/>
        <v/>
      </c>
    </row>
    <row r="53" spans="1:4" s="51" customFormat="1">
      <c r="A53" s="14" t="s">
        <v>46</v>
      </c>
      <c r="B53" s="25">
        <f>B18+B37+B48</f>
        <v>0</v>
      </c>
      <c r="C53" s="25">
        <f t="shared" ref="C53:D53" si="17">C18+C37+C48</f>
        <v>0</v>
      </c>
      <c r="D53" s="25">
        <f t="shared" si="17"/>
        <v>0</v>
      </c>
    </row>
    <row r="54" spans="1:4" s="51" customFormat="1">
      <c r="A54" s="14" t="s">
        <v>47</v>
      </c>
      <c r="B54" s="25">
        <f>B29+B41+B49</f>
        <v>0</v>
      </c>
      <c r="C54" s="25">
        <f t="shared" ref="C54:D54" si="18">C29+C41+C49</f>
        <v>0</v>
      </c>
      <c r="D54" s="25">
        <f t="shared" si="18"/>
        <v>0</v>
      </c>
    </row>
    <row r="55" spans="1:4" s="51" customFormat="1">
      <c r="A55" s="14" t="s">
        <v>199</v>
      </c>
      <c r="B55" s="25">
        <f>B53-B54</f>
        <v>0</v>
      </c>
      <c r="C55" s="25">
        <f t="shared" ref="C55:D55" si="19">C53-C54</f>
        <v>0</v>
      </c>
      <c r="D55" s="25">
        <f t="shared" si="19"/>
        <v>0</v>
      </c>
    </row>
    <row r="56" spans="1:4" s="52" customFormat="1">
      <c r="A56" s="11" t="s">
        <v>197</v>
      </c>
      <c r="B56" s="48" t="str">
        <f>IF(B53-B54&gt;0,B53-B54,"")</f>
        <v/>
      </c>
      <c r="C56" s="48" t="str">
        <f t="shared" ref="C56:D56" si="20">IF(C53-C54&gt;0,C53-C54,"")</f>
        <v/>
      </c>
      <c r="D56" s="48" t="str">
        <f t="shared" si="20"/>
        <v/>
      </c>
    </row>
    <row r="57" spans="1:4" s="52" customFormat="1">
      <c r="A57" s="11" t="s">
        <v>198</v>
      </c>
      <c r="B57" s="48" t="str">
        <f>IF(B53-B54&lt;0,-B53+B54,"")</f>
        <v/>
      </c>
      <c r="C57" s="48" t="str">
        <f t="shared" ref="C57:D57" si="21">IF(C53-C54&lt;0,-C53+C54,"")</f>
        <v/>
      </c>
      <c r="D57" s="48" t="str">
        <f t="shared" si="21"/>
        <v/>
      </c>
    </row>
    <row r="58" spans="1:4" s="52" customFormat="1">
      <c r="A58" s="11" t="s">
        <v>60</v>
      </c>
      <c r="B58" s="46">
        <v>0</v>
      </c>
      <c r="C58" s="46">
        <v>0</v>
      </c>
      <c r="D58" s="46">
        <v>0</v>
      </c>
    </row>
    <row r="59" spans="1:4" s="52" customFormat="1" ht="36" customHeight="1">
      <c r="A59" s="11" t="s">
        <v>217</v>
      </c>
      <c r="B59" s="46">
        <v>0</v>
      </c>
      <c r="C59" s="46">
        <v>0</v>
      </c>
      <c r="D59" s="46">
        <v>0</v>
      </c>
    </row>
    <row r="60" spans="1:4" s="52" customFormat="1" ht="38.4" customHeight="1">
      <c r="A60" s="11" t="s">
        <v>218</v>
      </c>
      <c r="B60" s="46">
        <v>0</v>
      </c>
      <c r="C60" s="46">
        <v>0</v>
      </c>
      <c r="D60" s="46">
        <v>0</v>
      </c>
    </row>
    <row r="61" spans="1:4" s="52" customFormat="1">
      <c r="A61" s="11" t="s">
        <v>176</v>
      </c>
      <c r="B61" s="46">
        <v>0</v>
      </c>
      <c r="C61" s="46">
        <v>0</v>
      </c>
      <c r="D61" s="46">
        <v>0</v>
      </c>
    </row>
    <row r="62" spans="1:4" s="52" customFormat="1" ht="24">
      <c r="A62" s="11" t="s">
        <v>150</v>
      </c>
      <c r="B62" s="46">
        <v>0</v>
      </c>
      <c r="C62" s="46">
        <v>0</v>
      </c>
      <c r="D62" s="46">
        <v>0</v>
      </c>
    </row>
    <row r="63" spans="1:4" s="51" customFormat="1" ht="24">
      <c r="A63" s="14" t="s">
        <v>196</v>
      </c>
      <c r="B63" s="25">
        <f>B55-B58-B62-B61-B59+B60</f>
        <v>0</v>
      </c>
      <c r="C63" s="25">
        <f t="shared" ref="C63:D63" si="22">C55-C58-C62-C61-C59+C60</f>
        <v>0</v>
      </c>
      <c r="D63" s="25">
        <f t="shared" si="22"/>
        <v>0</v>
      </c>
    </row>
    <row r="64" spans="1:4" s="52" customFormat="1">
      <c r="A64" s="11" t="s">
        <v>197</v>
      </c>
      <c r="B64" s="48">
        <f>IF(B63&gt;=0,B63,"")</f>
        <v>0</v>
      </c>
      <c r="C64" s="48">
        <f t="shared" ref="C64:D64" si="23">IF(C63&gt;=0,C63,"")</f>
        <v>0</v>
      </c>
      <c r="D64" s="48">
        <f t="shared" si="23"/>
        <v>0</v>
      </c>
    </row>
    <row r="65" spans="1:4" s="52" customFormat="1">
      <c r="A65" s="11" t="s">
        <v>198</v>
      </c>
      <c r="B65" s="48" t="str">
        <f>IF(B63&lt;0,-B63,"")</f>
        <v/>
      </c>
      <c r="C65" s="48" t="str">
        <f t="shared" ref="C65:D65" si="24">IF(C63&lt;0,-C63,"")</f>
        <v/>
      </c>
      <c r="D65" s="48" t="str">
        <f t="shared" si="24"/>
        <v/>
      </c>
    </row>
    <row r="66" spans="1:4" s="52" customFormat="1">
      <c r="A66" s="23"/>
      <c r="B66" s="95" t="str">
        <f>B5</f>
        <v>N-2</v>
      </c>
      <c r="C66" s="95" t="str">
        <f t="shared" ref="C66:D66" si="25">C5</f>
        <v>N-1</v>
      </c>
      <c r="D66" s="95" t="str">
        <f t="shared" si="25"/>
        <v>N</v>
      </c>
    </row>
    <row r="67" spans="1:4">
      <c r="A67" s="11" t="s">
        <v>219</v>
      </c>
      <c r="B67" s="46">
        <v>0</v>
      </c>
      <c r="C67" s="46">
        <v>0</v>
      </c>
      <c r="D67" s="46">
        <v>0</v>
      </c>
    </row>
  </sheetData>
  <sheetProtection algorithmName="SHA-512" hashValue="BvMjIYSgmPZL71vL0xZ/1t1AB4P/dgjdEvb6b/RJugd48X9V1jQuuq4JyGbhOE29qWHYEL3CNWM96pjR7Lkjmw==" saltValue="FS6fjLtyHwDiDu+a1q8jtw==" spinCount="100000" sheet="1" objects="1" scenarios="1"/>
  <mergeCells count="1">
    <mergeCell ref="A3:D3"/>
  </mergeCells>
  <pageMargins left="0.2" right="0.2" top="0.25" bottom="0.25" header="0.05" footer="0.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5"/>
  <dimension ref="A1:H40"/>
  <sheetViews>
    <sheetView zoomScaleNormal="100" workbookViewId="0">
      <selection activeCell="B25" sqref="B25:F25"/>
    </sheetView>
  </sheetViews>
  <sheetFormatPr defaultColWidth="12" defaultRowHeight="12"/>
  <cols>
    <col min="1" max="1" width="4.88671875" style="54" customWidth="1"/>
    <col min="2" max="3" width="12" style="54"/>
    <col min="4" max="4" width="34.33203125" style="54" customWidth="1"/>
    <col min="5" max="5" width="15.88671875" style="54" customWidth="1"/>
    <col min="6" max="6" width="15.109375" style="54" customWidth="1"/>
    <col min="7" max="16384" width="12" style="54"/>
  </cols>
  <sheetData>
    <row r="1" spans="1:8">
      <c r="A1" s="294" t="s">
        <v>222</v>
      </c>
      <c r="B1" s="294"/>
      <c r="C1" s="294"/>
      <c r="D1" s="294"/>
      <c r="E1" s="294"/>
      <c r="F1" s="294"/>
    </row>
    <row r="2" spans="1:8">
      <c r="A2" s="96"/>
      <c r="B2" s="96"/>
      <c r="C2" s="96"/>
      <c r="D2" s="96"/>
      <c r="E2" s="96"/>
      <c r="F2" s="96"/>
    </row>
    <row r="3" spans="1:8">
      <c r="A3" s="295" t="s">
        <v>187</v>
      </c>
      <c r="B3" s="295"/>
      <c r="C3" s="295"/>
      <c r="D3" s="295"/>
      <c r="E3" s="295"/>
      <c r="F3" s="295"/>
    </row>
    <row r="4" spans="1:8">
      <c r="A4" s="55"/>
      <c r="B4" s="55"/>
      <c r="C4" s="55"/>
      <c r="D4" s="55"/>
      <c r="E4" s="55"/>
      <c r="F4" s="55"/>
    </row>
    <row r="5" spans="1:8" ht="15" customHeight="1">
      <c r="A5" s="296" t="s">
        <v>113</v>
      </c>
      <c r="B5" s="296"/>
      <c r="C5" s="296"/>
      <c r="D5" s="296"/>
      <c r="E5" s="296"/>
      <c r="F5" s="296"/>
    </row>
    <row r="6" spans="1:8" ht="30" customHeight="1">
      <c r="A6" s="296" t="s">
        <v>275</v>
      </c>
      <c r="B6" s="296"/>
      <c r="C6" s="296"/>
      <c r="D6" s="296"/>
      <c r="E6" s="296"/>
      <c r="F6" s="296"/>
    </row>
    <row r="7" spans="1:8" ht="13.95" customHeight="1">
      <c r="A7" s="296" t="s">
        <v>285</v>
      </c>
      <c r="B7" s="296"/>
      <c r="C7" s="296"/>
      <c r="D7" s="296"/>
      <c r="E7" s="296"/>
      <c r="F7" s="296"/>
    </row>
    <row r="8" spans="1:8" ht="15" customHeight="1">
      <c r="A8" s="297" t="s">
        <v>223</v>
      </c>
      <c r="B8" s="297"/>
      <c r="C8" s="297"/>
      <c r="D8" s="297"/>
      <c r="E8" s="297"/>
      <c r="F8" s="297"/>
    </row>
    <row r="10" spans="1:8" ht="31.2" customHeight="1">
      <c r="A10" s="56" t="s">
        <v>100</v>
      </c>
      <c r="B10" s="298" t="s">
        <v>188</v>
      </c>
      <c r="C10" s="298"/>
      <c r="D10" s="298"/>
      <c r="E10" s="298"/>
      <c r="F10" s="299"/>
    </row>
    <row r="11" spans="1:8" ht="57.6" customHeight="1">
      <c r="A11" s="56" t="s">
        <v>186</v>
      </c>
      <c r="B11" s="298" t="s">
        <v>293</v>
      </c>
      <c r="C11" s="298"/>
      <c r="D11" s="298"/>
      <c r="E11" s="298"/>
      <c r="F11" s="299"/>
      <c r="H11" s="127"/>
    </row>
    <row r="12" spans="1:8" ht="15" customHeight="1">
      <c r="A12" s="57"/>
      <c r="B12" s="296" t="s">
        <v>286</v>
      </c>
      <c r="C12" s="296"/>
      <c r="D12" s="296"/>
      <c r="E12" s="296"/>
      <c r="F12" s="300"/>
    </row>
    <row r="13" spans="1:8">
      <c r="A13" s="57"/>
      <c r="B13" s="301" t="s">
        <v>105</v>
      </c>
      <c r="C13" s="301"/>
      <c r="D13" s="301"/>
      <c r="E13" s="301"/>
      <c r="F13" s="126">
        <f>'01-Bilant '!D66</f>
        <v>0</v>
      </c>
    </row>
    <row r="14" spans="1:8" ht="15" customHeight="1">
      <c r="A14" s="57"/>
      <c r="B14" s="301" t="s">
        <v>106</v>
      </c>
      <c r="C14" s="301"/>
      <c r="D14" s="301"/>
      <c r="E14" s="301"/>
      <c r="F14" s="126">
        <f>'01-Bilant '!D69</f>
        <v>0</v>
      </c>
    </row>
    <row r="15" spans="1:8" ht="15" customHeight="1">
      <c r="A15" s="57"/>
      <c r="B15" s="292" t="s">
        <v>107</v>
      </c>
      <c r="C15" s="292"/>
      <c r="D15" s="292"/>
      <c r="E15" s="292"/>
      <c r="F15" s="59">
        <f>F13+F14</f>
        <v>0</v>
      </c>
    </row>
    <row r="16" spans="1:8" ht="27" customHeight="1" thickBot="1">
      <c r="A16" s="57"/>
      <c r="B16" s="292" t="s">
        <v>108</v>
      </c>
      <c r="C16" s="292"/>
      <c r="D16" s="292"/>
      <c r="E16" s="292"/>
      <c r="F16" s="293"/>
    </row>
    <row r="17" spans="1:6" ht="18.600000000000001" customHeight="1" thickTop="1" thickBot="1">
      <c r="A17" s="57"/>
      <c r="B17" s="289" t="str">
        <f>IF(F15&gt;0,"Solicitantul nu se incadreaza in categoria intreprinderilor in dificultate","Se trece la pasul ii)")</f>
        <v>Se trece la pasul ii)</v>
      </c>
      <c r="C17" s="290"/>
      <c r="D17" s="290"/>
      <c r="E17" s="290"/>
      <c r="F17" s="291"/>
    </row>
    <row r="18" spans="1:6" ht="50.4" customHeight="1" thickTop="1">
      <c r="A18" s="57"/>
      <c r="B18" s="312" t="s">
        <v>291</v>
      </c>
      <c r="C18" s="312"/>
      <c r="D18" s="312"/>
      <c r="E18" s="312"/>
      <c r="F18" s="313"/>
    </row>
    <row r="19" spans="1:6" ht="15" customHeight="1">
      <c r="A19" s="57"/>
      <c r="B19" s="301" t="s">
        <v>109</v>
      </c>
      <c r="C19" s="301"/>
      <c r="D19" s="301"/>
      <c r="E19" s="301"/>
      <c r="F19" s="60">
        <f>'01-Bilant '!D52-'01-Bilant '!D54</f>
        <v>0</v>
      </c>
    </row>
    <row r="20" spans="1:6" ht="15" customHeight="1">
      <c r="A20" s="57"/>
      <c r="B20" s="301" t="s">
        <v>110</v>
      </c>
      <c r="C20" s="301"/>
      <c r="D20" s="301"/>
      <c r="E20" s="301"/>
      <c r="F20" s="60">
        <f>'01-Bilant '!D58</f>
        <v>0</v>
      </c>
    </row>
    <row r="21" spans="1:6" ht="15" customHeight="1">
      <c r="A21" s="57"/>
      <c r="B21" s="301" t="s">
        <v>111</v>
      </c>
      <c r="C21" s="301"/>
      <c r="D21" s="301"/>
      <c r="E21" s="301"/>
      <c r="F21" s="60">
        <f>'01-Bilant '!D59</f>
        <v>0</v>
      </c>
    </row>
    <row r="22" spans="1:6" ht="15" customHeight="1">
      <c r="A22" s="57"/>
      <c r="B22" s="301" t="s">
        <v>112</v>
      </c>
      <c r="C22" s="301"/>
      <c r="D22" s="301"/>
      <c r="E22" s="301"/>
      <c r="F22" s="60">
        <f>'01-Bilant '!D62</f>
        <v>0</v>
      </c>
    </row>
    <row r="23" spans="1:6" ht="15" customHeight="1">
      <c r="A23" s="57"/>
      <c r="B23" s="301" t="s">
        <v>284</v>
      </c>
      <c r="C23" s="301"/>
      <c r="D23" s="301"/>
      <c r="E23" s="301"/>
      <c r="F23" s="60">
        <f>'01-Bilant '!D64-'01-Bilant '!D63-'01-Bilant '!D65-'01-Bilant '!D72</f>
        <v>0</v>
      </c>
    </row>
    <row r="24" spans="1:6">
      <c r="A24" s="57"/>
      <c r="B24" s="311" t="s">
        <v>169</v>
      </c>
      <c r="C24" s="311"/>
      <c r="D24" s="311"/>
      <c r="E24" s="311"/>
      <c r="F24" s="61">
        <f>F15+SUM(F21:F23)</f>
        <v>0</v>
      </c>
    </row>
    <row r="25" spans="1:6" ht="36" customHeight="1">
      <c r="A25" s="57"/>
      <c r="B25" s="304" t="s">
        <v>292</v>
      </c>
      <c r="C25" s="304"/>
      <c r="D25" s="304"/>
      <c r="E25" s="304"/>
      <c r="F25" s="305"/>
    </row>
    <row r="26" spans="1:6" ht="15" customHeight="1">
      <c r="A26" s="62"/>
      <c r="B26" s="55" t="s">
        <v>114</v>
      </c>
      <c r="C26" s="306" t="str">
        <f>CONCATENATE("Solicitantul ",IF(F15&gt;=0,"nu ",IF(F24&gt;=0,"nu ", IF(ABS(F24)&gt;SUM(F19+F20)/2,"","nu "))),"se încadrează în categoria întreprinderilor în dificultate")</f>
        <v>Solicitantul nu se încadrează în categoria întreprinderilor în dificultate</v>
      </c>
      <c r="D26" s="306"/>
      <c r="E26" s="306"/>
      <c r="F26" s="307"/>
    </row>
    <row r="27" spans="1:6" ht="15" customHeight="1">
      <c r="A27" s="62"/>
      <c r="F27" s="63"/>
    </row>
    <row r="28" spans="1:6" ht="67.5" hidden="1" customHeight="1">
      <c r="A28" s="56" t="s">
        <v>177</v>
      </c>
      <c r="B28" s="308" t="s">
        <v>193</v>
      </c>
      <c r="C28" s="308"/>
      <c r="D28" s="308"/>
      <c r="E28" s="64" t="s">
        <v>0</v>
      </c>
      <c r="F28" s="65" t="s">
        <v>1</v>
      </c>
    </row>
    <row r="29" spans="1:6" ht="12" hidden="1" customHeight="1">
      <c r="A29" s="57" t="s">
        <v>178</v>
      </c>
      <c r="B29" s="297" t="s">
        <v>179</v>
      </c>
      <c r="C29" s="297"/>
      <c r="D29" s="297"/>
      <c r="E29" s="66" t="e">
        <f>E30/E31</f>
        <v>#DIV/0!</v>
      </c>
      <c r="F29" s="67" t="e">
        <f>F30/F31</f>
        <v>#DIV/0!</v>
      </c>
    </row>
    <row r="30" spans="1:6" ht="27.75" hidden="1" customHeight="1">
      <c r="A30" s="57"/>
      <c r="B30" s="296" t="s">
        <v>180</v>
      </c>
      <c r="C30" s="296"/>
      <c r="D30" s="296"/>
      <c r="E30" s="68">
        <v>0</v>
      </c>
      <c r="F30" s="58">
        <v>0</v>
      </c>
    </row>
    <row r="31" spans="1:6" ht="12" hidden="1" customHeight="1">
      <c r="A31" s="57"/>
      <c r="B31" s="296" t="s">
        <v>181</v>
      </c>
      <c r="C31" s="296"/>
      <c r="D31" s="296"/>
      <c r="E31" s="68">
        <v>0</v>
      </c>
      <c r="F31" s="58">
        <v>0</v>
      </c>
    </row>
    <row r="32" spans="1:6" ht="12" hidden="1" customHeight="1">
      <c r="A32" s="69" t="s">
        <v>182</v>
      </c>
      <c r="B32" s="309" t="s">
        <v>183</v>
      </c>
      <c r="C32" s="309"/>
      <c r="D32" s="309"/>
      <c r="E32" s="70" t="e">
        <f>E33/E34</f>
        <v>#DIV/0!</v>
      </c>
      <c r="F32" s="71" t="e">
        <f>F33/F34</f>
        <v>#DIV/0!</v>
      </c>
    </row>
    <row r="33" spans="1:6" ht="28.5" hidden="1" customHeight="1">
      <c r="A33" s="62"/>
      <c r="B33" s="310" t="s">
        <v>184</v>
      </c>
      <c r="C33" s="310"/>
      <c r="D33" s="310"/>
      <c r="E33" s="68">
        <v>0</v>
      </c>
      <c r="F33" s="58">
        <v>0</v>
      </c>
    </row>
    <row r="34" spans="1:6" hidden="1">
      <c r="A34" s="62"/>
      <c r="B34" s="310" t="s">
        <v>185</v>
      </c>
      <c r="C34" s="310"/>
      <c r="D34" s="310"/>
      <c r="E34" s="68">
        <v>0</v>
      </c>
      <c r="F34" s="58">
        <v>0</v>
      </c>
    </row>
    <row r="35" spans="1:6">
      <c r="A35" s="62"/>
      <c r="B35" s="72"/>
      <c r="C35" s="72"/>
      <c r="D35" s="72"/>
      <c r="E35" s="72"/>
      <c r="F35" s="73"/>
    </row>
    <row r="36" spans="1:6" ht="26.25" customHeight="1">
      <c r="A36" s="97" t="s">
        <v>101</v>
      </c>
      <c r="B36" s="302" t="s">
        <v>104</v>
      </c>
      <c r="C36" s="302"/>
      <c r="D36" s="302"/>
      <c r="E36" s="302"/>
      <c r="F36" s="303"/>
    </row>
    <row r="37" spans="1:6" ht="27.6" customHeight="1">
      <c r="A37" s="97" t="s">
        <v>102</v>
      </c>
      <c r="B37" s="302" t="s">
        <v>103</v>
      </c>
      <c r="C37" s="302"/>
      <c r="D37" s="302"/>
      <c r="E37" s="302"/>
      <c r="F37" s="303"/>
    </row>
    <row r="40" spans="1:6" ht="39" customHeight="1">
      <c r="A40" s="296" t="s">
        <v>164</v>
      </c>
      <c r="B40" s="296"/>
      <c r="C40" s="296"/>
      <c r="D40" s="296"/>
      <c r="E40" s="296"/>
      <c r="F40" s="296"/>
    </row>
  </sheetData>
  <sheetProtection algorithmName="SHA-512" hashValue="P5JZVosaqTjc82PzESoni+kBgK40jV9rXtUjAfN9DKXLE0JUZ3+zRkWxVVsHO3meuQQy1zoBf59x/0dvn3ljYg==" saltValue="ZlIMfswCCF4fyg7+bGWCgw==" spinCount="100000" sheet="1" objects="1" scenarios="1"/>
  <mergeCells count="33">
    <mergeCell ref="B24:E24"/>
    <mergeCell ref="B23:E23"/>
    <mergeCell ref="B18:F18"/>
    <mergeCell ref="B19:E19"/>
    <mergeCell ref="B20:E20"/>
    <mergeCell ref="B21:E21"/>
    <mergeCell ref="B22:E22"/>
    <mergeCell ref="B37:F37"/>
    <mergeCell ref="A40:F40"/>
    <mergeCell ref="B25:F25"/>
    <mergeCell ref="C26:F26"/>
    <mergeCell ref="B28:D28"/>
    <mergeCell ref="B29:D29"/>
    <mergeCell ref="B30:D30"/>
    <mergeCell ref="B31:D31"/>
    <mergeCell ref="B32:D32"/>
    <mergeCell ref="B33:D33"/>
    <mergeCell ref="B34:D34"/>
    <mergeCell ref="B36:F36"/>
    <mergeCell ref="B17:F17"/>
    <mergeCell ref="B16:F16"/>
    <mergeCell ref="A1:F1"/>
    <mergeCell ref="A3:F3"/>
    <mergeCell ref="A5:F5"/>
    <mergeCell ref="A6:F6"/>
    <mergeCell ref="A8:F8"/>
    <mergeCell ref="B10:F10"/>
    <mergeCell ref="B11:F11"/>
    <mergeCell ref="B12:F12"/>
    <mergeCell ref="B13:E13"/>
    <mergeCell ref="B14:E14"/>
    <mergeCell ref="B15:E15"/>
    <mergeCell ref="A7:F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42C96-637A-4920-A99A-BE008F853AF2}">
  <sheetPr codeName="Foaie6"/>
  <dimension ref="A1:CD4440"/>
  <sheetViews>
    <sheetView zoomScale="80" zoomScaleNormal="80" workbookViewId="0">
      <selection activeCell="O28" sqref="O28:Q30"/>
    </sheetView>
  </sheetViews>
  <sheetFormatPr defaultColWidth="9.5546875" defaultRowHeight="12"/>
  <cols>
    <col min="1" max="1" width="5.44140625" style="175" bestFit="1" customWidth="1"/>
    <col min="2" max="2" width="28.33203125" style="219" customWidth="1"/>
    <col min="3" max="4" width="12.5546875" style="175" customWidth="1"/>
    <col min="5" max="5" width="13" style="175" customWidth="1"/>
    <col min="6" max="7" width="12" style="175" customWidth="1"/>
    <col min="8" max="8" width="13.44140625" style="175" customWidth="1"/>
    <col min="9" max="9" width="12.88671875" style="175" customWidth="1"/>
    <col min="10" max="10" width="9.109375" style="219" customWidth="1"/>
    <col min="11" max="11" width="11.6640625" style="173" customWidth="1"/>
    <col min="12" max="12" width="13.88671875" style="175" customWidth="1"/>
    <col min="13" max="13" width="7.44140625" style="219" customWidth="1"/>
    <col min="14" max="14" width="17.44140625" style="175" customWidth="1"/>
    <col min="15" max="15" width="15" style="175" customWidth="1"/>
    <col min="16" max="16" width="13.44140625" style="175" customWidth="1"/>
    <col min="17" max="17" width="14" style="175" customWidth="1"/>
    <col min="18" max="18" width="10.33203125" style="175" customWidth="1"/>
    <col min="19" max="19" width="13.44140625" style="175" customWidth="1"/>
    <col min="20" max="20" width="9.5546875" style="175"/>
    <col min="21" max="82" width="9.5546875" style="173"/>
    <col min="83" max="16384" width="9.5546875" style="175"/>
  </cols>
  <sheetData>
    <row r="1" spans="1:20" s="235" customFormat="1">
      <c r="A1" s="235" t="s">
        <v>652</v>
      </c>
      <c r="B1" s="236"/>
      <c r="J1" s="236"/>
      <c r="M1" s="236"/>
    </row>
    <row r="2" spans="1:20">
      <c r="A2" s="171"/>
      <c r="B2" s="172"/>
      <c r="C2" s="171"/>
      <c r="D2" s="171"/>
      <c r="E2" s="171"/>
      <c r="F2" s="171"/>
      <c r="G2" s="171"/>
      <c r="H2" s="171"/>
      <c r="I2" s="171"/>
      <c r="J2" s="172"/>
      <c r="K2" s="171"/>
      <c r="L2" s="171"/>
      <c r="M2" s="174"/>
      <c r="N2" s="173"/>
      <c r="O2" s="173"/>
      <c r="P2" s="173"/>
      <c r="Q2" s="173"/>
      <c r="R2" s="173"/>
      <c r="S2" s="173"/>
      <c r="T2" s="173"/>
    </row>
    <row r="3" spans="1:20" s="74" customFormat="1" ht="24" customHeight="1">
      <c r="A3" s="331" t="s">
        <v>294</v>
      </c>
      <c r="B3" s="332" t="s">
        <v>295</v>
      </c>
      <c r="C3" s="328" t="s">
        <v>62</v>
      </c>
      <c r="D3" s="328"/>
      <c r="E3" s="328" t="s">
        <v>121</v>
      </c>
      <c r="F3" s="328" t="s">
        <v>63</v>
      </c>
      <c r="G3" s="328"/>
      <c r="H3" s="328" t="s">
        <v>122</v>
      </c>
      <c r="I3" s="328" t="s">
        <v>61</v>
      </c>
      <c r="J3" s="333" t="s">
        <v>650</v>
      </c>
      <c r="K3" s="333" t="s">
        <v>230</v>
      </c>
      <c r="L3" s="333" t="s">
        <v>231</v>
      </c>
      <c r="M3" s="230"/>
      <c r="N3" s="177"/>
      <c r="O3" s="329" t="s">
        <v>296</v>
      </c>
      <c r="P3" s="329"/>
      <c r="Q3" s="329"/>
      <c r="R3" s="329"/>
      <c r="S3" s="329"/>
    </row>
    <row r="4" spans="1:20" s="74" customFormat="1" ht="36.6" customHeight="1">
      <c r="A4" s="331"/>
      <c r="B4" s="332"/>
      <c r="C4" s="76" t="s">
        <v>297</v>
      </c>
      <c r="D4" s="76" t="s">
        <v>298</v>
      </c>
      <c r="E4" s="328"/>
      <c r="F4" s="76" t="s">
        <v>297</v>
      </c>
      <c r="G4" s="76" t="s">
        <v>299</v>
      </c>
      <c r="H4" s="328"/>
      <c r="I4" s="328"/>
      <c r="J4" s="334"/>
      <c r="K4" s="334"/>
      <c r="L4" s="334"/>
      <c r="M4" s="230"/>
      <c r="N4" s="178" t="str">
        <f>B3</f>
        <v>Denumirea capitolelor şi subcapitolelor</v>
      </c>
      <c r="O4" s="329"/>
      <c r="P4" s="329"/>
      <c r="Q4" s="329"/>
      <c r="R4" s="329"/>
      <c r="S4" s="329"/>
    </row>
    <row r="5" spans="1:20" ht="20.399999999999999" customHeight="1">
      <c r="A5" s="321" t="s">
        <v>352</v>
      </c>
      <c r="B5" s="321"/>
      <c r="C5" s="321"/>
      <c r="D5" s="321"/>
      <c r="E5" s="321"/>
      <c r="F5" s="321"/>
      <c r="G5" s="321"/>
      <c r="H5" s="321"/>
      <c r="I5" s="321"/>
      <c r="J5" s="172"/>
      <c r="K5" s="171"/>
      <c r="L5" s="171"/>
      <c r="M5" s="231"/>
      <c r="N5" s="179"/>
      <c r="O5" s="179"/>
      <c r="P5" s="179"/>
      <c r="Q5" s="179"/>
      <c r="R5" s="179"/>
      <c r="S5" s="179"/>
      <c r="T5" s="173"/>
    </row>
    <row r="6" spans="1:20" ht="27.6" customHeight="1">
      <c r="A6" s="180" t="s">
        <v>300</v>
      </c>
      <c r="B6" s="326" t="s">
        <v>334</v>
      </c>
      <c r="C6" s="327"/>
      <c r="D6" s="327"/>
      <c r="E6" s="327"/>
      <c r="F6" s="327"/>
      <c r="G6" s="327"/>
      <c r="H6" s="327"/>
      <c r="I6" s="327"/>
      <c r="J6" s="172"/>
      <c r="K6" s="171"/>
      <c r="L6" s="171"/>
      <c r="M6" s="232" t="str">
        <f>A6</f>
        <v>CAP 1</v>
      </c>
      <c r="N6" s="171"/>
      <c r="O6" s="181" t="s">
        <v>301</v>
      </c>
      <c r="P6" s="181" t="s">
        <v>302</v>
      </c>
      <c r="Q6" s="181" t="s">
        <v>303</v>
      </c>
      <c r="R6" s="181" t="s">
        <v>61</v>
      </c>
      <c r="S6" s="181" t="s">
        <v>304</v>
      </c>
      <c r="T6" s="173"/>
    </row>
    <row r="7" spans="1:20" ht="92.4" customHeight="1">
      <c r="A7" s="182" t="s">
        <v>305</v>
      </c>
      <c r="B7" s="183" t="s">
        <v>335</v>
      </c>
      <c r="C7" s="136">
        <v>0</v>
      </c>
      <c r="D7" s="136">
        <v>0</v>
      </c>
      <c r="E7" s="184">
        <f>C7+D7</f>
        <v>0</v>
      </c>
      <c r="F7" s="136">
        <v>0</v>
      </c>
      <c r="G7" s="136">
        <v>0</v>
      </c>
      <c r="H7" s="184">
        <f>F7+G7</f>
        <v>0</v>
      </c>
      <c r="I7" s="184">
        <f>E7+H7</f>
        <v>0</v>
      </c>
      <c r="J7" s="172"/>
      <c r="K7" s="178" t="s">
        <v>226</v>
      </c>
      <c r="L7" s="178" t="s">
        <v>234</v>
      </c>
      <c r="M7" s="232" t="str">
        <f t="shared" ref="M7:M32" si="0">A7</f>
        <v>1.1</v>
      </c>
      <c r="N7" s="178" t="str">
        <f>B7</f>
        <v xml:space="preserve">Cheltuieli cu achizitii de dispozitive și echipamente integrate cu soluții digitale, ce pot servi pentru automatizări și robotică; dispozitive și echipamente aferente e-commerce, IoT (Internet of Things), tehnologii blockchain, etc
</v>
      </c>
      <c r="O7" s="227">
        <v>0</v>
      </c>
      <c r="P7" s="227">
        <v>0</v>
      </c>
      <c r="Q7" s="227">
        <v>0</v>
      </c>
      <c r="R7" s="228">
        <f>SUM(O7:Q7)</f>
        <v>0</v>
      </c>
      <c r="S7" s="186" t="str">
        <f>IF(R7=I7,"OK","ERROR")</f>
        <v>OK</v>
      </c>
      <c r="T7" s="173"/>
    </row>
    <row r="8" spans="1:20" ht="70.2" customHeight="1">
      <c r="A8" s="182" t="s">
        <v>306</v>
      </c>
      <c r="B8" s="183" t="s">
        <v>336</v>
      </c>
      <c r="C8" s="136">
        <v>0</v>
      </c>
      <c r="D8" s="136">
        <v>0</v>
      </c>
      <c r="E8" s="184">
        <f t="shared" ref="E8:E10" si="1">C8+D8</f>
        <v>0</v>
      </c>
      <c r="F8" s="136">
        <v>0</v>
      </c>
      <c r="G8" s="136">
        <v>0</v>
      </c>
      <c r="H8" s="184">
        <f t="shared" ref="H8:H10" si="2">F8+G8</f>
        <v>0</v>
      </c>
      <c r="I8" s="184">
        <f t="shared" ref="I8:I10" si="3">E8+H8</f>
        <v>0</v>
      </c>
      <c r="J8" s="172"/>
      <c r="K8" s="178" t="s">
        <v>226</v>
      </c>
      <c r="L8" s="178" t="s">
        <v>234</v>
      </c>
      <c r="M8" s="232" t="str">
        <f t="shared" si="0"/>
        <v>1.2</v>
      </c>
      <c r="N8" s="178" t="str">
        <f t="shared" ref="N8:N30" si="4">B8</f>
        <v>Cheltuieli cu achiziții de echipamente IT care să asigurare capacitate de memorie/spațiu de stocare fizic sau într-un cloud privat, rezultând, astfel, un activ deținut de beneficiar;</v>
      </c>
      <c r="O8" s="227">
        <v>0</v>
      </c>
      <c r="P8" s="227">
        <v>0</v>
      </c>
      <c r="Q8" s="227">
        <v>0</v>
      </c>
      <c r="R8" s="228">
        <f>SUM(O8:Q8)</f>
        <v>0</v>
      </c>
      <c r="S8" s="186" t="str">
        <f>IF(R8=I8,"OK","ERROR")</f>
        <v>OK</v>
      </c>
      <c r="T8" s="173"/>
    </row>
    <row r="9" spans="1:20" ht="72.599999999999994" customHeight="1">
      <c r="A9" s="182" t="s">
        <v>194</v>
      </c>
      <c r="B9" s="183" t="s">
        <v>338</v>
      </c>
      <c r="C9" s="136">
        <v>0</v>
      </c>
      <c r="D9" s="136">
        <v>0</v>
      </c>
      <c r="E9" s="184">
        <f t="shared" si="1"/>
        <v>0</v>
      </c>
      <c r="F9" s="136">
        <v>0</v>
      </c>
      <c r="G9" s="136">
        <v>0</v>
      </c>
      <c r="H9" s="184">
        <f t="shared" si="2"/>
        <v>0</v>
      </c>
      <c r="I9" s="184">
        <f t="shared" si="3"/>
        <v>0</v>
      </c>
      <c r="J9" s="172"/>
      <c r="K9" s="178" t="s">
        <v>226</v>
      </c>
      <c r="L9" s="178" t="s">
        <v>234</v>
      </c>
      <c r="M9" s="232" t="str">
        <f t="shared" si="0"/>
        <v>1.3.</v>
      </c>
      <c r="N9" s="178" t="str">
        <f t="shared" si="4"/>
        <v>Cheltuieli cu achiziții de echipamente care pot conduce la operaționalizarea activelor necorporale achiziționate, specifice digitalizării solicitantului, prin utilizarea tehnologiei informației.</v>
      </c>
      <c r="O9" s="227">
        <v>0</v>
      </c>
      <c r="P9" s="227">
        <v>0</v>
      </c>
      <c r="Q9" s="227">
        <v>0</v>
      </c>
      <c r="R9" s="228">
        <f t="shared" ref="R9:R10" si="5">SUM(O9:Q9)</f>
        <v>0</v>
      </c>
      <c r="S9" s="186" t="str">
        <f>IF(R9=I9,"OK","ERROR")</f>
        <v>OK</v>
      </c>
      <c r="T9" s="173"/>
    </row>
    <row r="10" spans="1:20" ht="27.6" customHeight="1">
      <c r="A10" s="182" t="s">
        <v>337</v>
      </c>
      <c r="B10" s="183" t="s">
        <v>307</v>
      </c>
      <c r="C10" s="136">
        <v>0</v>
      </c>
      <c r="D10" s="136">
        <v>0</v>
      </c>
      <c r="E10" s="184">
        <f t="shared" si="1"/>
        <v>0</v>
      </c>
      <c r="F10" s="136">
        <v>0</v>
      </c>
      <c r="G10" s="136">
        <v>0</v>
      </c>
      <c r="H10" s="184">
        <f t="shared" si="2"/>
        <v>0</v>
      </c>
      <c r="I10" s="184">
        <f t="shared" si="3"/>
        <v>0</v>
      </c>
      <c r="J10" s="172"/>
      <c r="K10" s="178" t="s">
        <v>226</v>
      </c>
      <c r="L10" s="178" t="s">
        <v>234</v>
      </c>
      <c r="M10" s="232" t="str">
        <f t="shared" si="0"/>
        <v>1.4.</v>
      </c>
      <c r="N10" s="178" t="str">
        <f t="shared" si="4"/>
        <v>Cheltuieli cu reteaua LAN</v>
      </c>
      <c r="O10" s="227">
        <v>0</v>
      </c>
      <c r="P10" s="227">
        <v>0</v>
      </c>
      <c r="Q10" s="227">
        <v>0</v>
      </c>
      <c r="R10" s="228">
        <f t="shared" si="5"/>
        <v>0</v>
      </c>
      <c r="S10" s="186" t="str">
        <f>IF(R10=I10,"OK","ERROR")</f>
        <v>OK</v>
      </c>
      <c r="T10" s="173"/>
    </row>
    <row r="11" spans="1:20" ht="19.95" customHeight="1">
      <c r="A11" s="187"/>
      <c r="B11" s="188" t="s">
        <v>354</v>
      </c>
      <c r="C11" s="189">
        <f>SUM(C7:C10)</f>
        <v>0</v>
      </c>
      <c r="D11" s="189">
        <f t="shared" ref="D11:I11" si="6">SUM(D7:D10)</f>
        <v>0</v>
      </c>
      <c r="E11" s="189">
        <f t="shared" si="6"/>
        <v>0</v>
      </c>
      <c r="F11" s="189">
        <f t="shared" si="6"/>
        <v>0</v>
      </c>
      <c r="G11" s="189">
        <f t="shared" si="6"/>
        <v>0</v>
      </c>
      <c r="H11" s="189">
        <f>SUM(H7:H10)</f>
        <v>0</v>
      </c>
      <c r="I11" s="189">
        <f t="shared" si="6"/>
        <v>0</v>
      </c>
      <c r="J11" s="172"/>
      <c r="K11" s="171"/>
      <c r="L11" s="171"/>
      <c r="M11" s="233"/>
      <c r="N11" s="190" t="str">
        <f t="shared" si="4"/>
        <v>TOTAL CAPITOL  1</v>
      </c>
      <c r="O11" s="228">
        <f>SUM(O7:O10)</f>
        <v>0</v>
      </c>
      <c r="P11" s="228">
        <f t="shared" ref="P11:R11" si="7">SUM(P7:P10)</f>
        <v>0</v>
      </c>
      <c r="Q11" s="228">
        <f t="shared" si="7"/>
        <v>0</v>
      </c>
      <c r="R11" s="228">
        <f t="shared" si="7"/>
        <v>0</v>
      </c>
      <c r="S11" s="186" t="str">
        <f>IF(R11=I11,"OK","ERROR")</f>
        <v>OK</v>
      </c>
      <c r="T11" s="173"/>
    </row>
    <row r="12" spans="1:20" ht="19.95" customHeight="1">
      <c r="A12" s="180" t="s">
        <v>308</v>
      </c>
      <c r="B12" s="326" t="s">
        <v>309</v>
      </c>
      <c r="C12" s="327"/>
      <c r="D12" s="327"/>
      <c r="E12" s="327"/>
      <c r="F12" s="327"/>
      <c r="G12" s="327"/>
      <c r="H12" s="327"/>
      <c r="I12" s="327"/>
      <c r="J12" s="172"/>
      <c r="K12" s="171"/>
      <c r="L12" s="171"/>
      <c r="M12" s="233" t="str">
        <f t="shared" si="0"/>
        <v>CAP 2</v>
      </c>
      <c r="N12" s="190" t="str">
        <f t="shared" si="4"/>
        <v>Servicii</v>
      </c>
      <c r="O12" s="191"/>
      <c r="P12" s="330"/>
      <c r="Q12" s="330"/>
      <c r="R12" s="330"/>
      <c r="S12" s="330"/>
      <c r="T12" s="173"/>
    </row>
    <row r="13" spans="1:20" ht="46.2" customHeight="1">
      <c r="A13" s="182" t="s">
        <v>310</v>
      </c>
      <c r="B13" s="176" t="s">
        <v>339</v>
      </c>
      <c r="C13" s="223">
        <v>0</v>
      </c>
      <c r="D13" s="223">
        <v>0</v>
      </c>
      <c r="E13" s="224">
        <f>C13+D13</f>
        <v>0</v>
      </c>
      <c r="F13" s="223">
        <v>0</v>
      </c>
      <c r="G13" s="223">
        <v>0</v>
      </c>
      <c r="H13" s="224">
        <f>F13+G13</f>
        <v>0</v>
      </c>
      <c r="I13" s="224">
        <f>E13+H13</f>
        <v>0</v>
      </c>
      <c r="J13" s="234" t="str">
        <f>IF(E13&gt;SUM(5000*'0-Instructiuni'!C44),"!!! Atentie prag","")</f>
        <v/>
      </c>
      <c r="K13" s="178" t="s">
        <v>436</v>
      </c>
      <c r="L13" s="178" t="s">
        <v>437</v>
      </c>
      <c r="M13" s="232" t="str">
        <f t="shared" si="0"/>
        <v>2</v>
      </c>
      <c r="N13" s="178" t="str">
        <f t="shared" si="4"/>
        <v>Cheltuieli cu instruirea personalului în vederea operaționalizării soluțiilor digitale care fac obiectul proiectului.</v>
      </c>
      <c r="O13" s="227">
        <v>0</v>
      </c>
      <c r="P13" s="227">
        <v>0</v>
      </c>
      <c r="Q13" s="227">
        <v>0</v>
      </c>
      <c r="R13" s="228">
        <f>SUM(O13:Q13)</f>
        <v>0</v>
      </c>
      <c r="S13" s="186" t="str">
        <f>IF(R13=I13,"OK","ERROR")</f>
        <v>OK</v>
      </c>
      <c r="T13" s="173"/>
    </row>
    <row r="14" spans="1:20" ht="25.2" customHeight="1">
      <c r="A14" s="182"/>
      <c r="B14" s="188" t="s">
        <v>355</v>
      </c>
      <c r="C14" s="225">
        <f>SUM(C13:C13)</f>
        <v>0</v>
      </c>
      <c r="D14" s="225">
        <f>SUM(D13:D13)</f>
        <v>0</v>
      </c>
      <c r="E14" s="225">
        <f>C14+D14</f>
        <v>0</v>
      </c>
      <c r="F14" s="225">
        <f>SUM(F13:F13)</f>
        <v>0</v>
      </c>
      <c r="G14" s="225">
        <f>SUM(G13:G13)</f>
        <v>0</v>
      </c>
      <c r="H14" s="225">
        <f>F14+G14</f>
        <v>0</v>
      </c>
      <c r="I14" s="225">
        <f>E14+H14</f>
        <v>0</v>
      </c>
      <c r="J14" s="172"/>
      <c r="K14" s="171"/>
      <c r="L14" s="171"/>
      <c r="M14" s="232"/>
      <c r="N14" s="190" t="str">
        <f t="shared" si="4"/>
        <v> TOTAL CAPITOL 2</v>
      </c>
      <c r="O14" s="228">
        <f>SUM(O13)</f>
        <v>0</v>
      </c>
      <c r="P14" s="228">
        <f t="shared" ref="P14" si="8">SUM(P13)</f>
        <v>0</v>
      </c>
      <c r="Q14" s="228">
        <f>SUM(Q13)</f>
        <v>0</v>
      </c>
      <c r="R14" s="228">
        <f>SUM(O14:Q14)</f>
        <v>0</v>
      </c>
      <c r="S14" s="186" t="str">
        <f>IF(R14=I14,"OK","ERROR")</f>
        <v>OK</v>
      </c>
      <c r="T14" s="173"/>
    </row>
    <row r="15" spans="1:20" ht="27" customHeight="1">
      <c r="A15" s="180" t="s">
        <v>311</v>
      </c>
      <c r="B15" s="326" t="s">
        <v>333</v>
      </c>
      <c r="C15" s="327"/>
      <c r="D15" s="327"/>
      <c r="E15" s="327"/>
      <c r="F15" s="327"/>
      <c r="G15" s="327"/>
      <c r="H15" s="327"/>
      <c r="I15" s="327"/>
      <c r="J15" s="172"/>
      <c r="K15" s="171"/>
      <c r="L15" s="171"/>
      <c r="M15" s="233" t="str">
        <f t="shared" si="0"/>
        <v>CAP 3</v>
      </c>
      <c r="N15" s="323" t="str">
        <f t="shared" si="4"/>
        <v>Cheltuieli cu active necorporale (inclusiv cheltuieli de instalare, configurare si punere în functiune, inclusiv cheltuieli de testare)</v>
      </c>
      <c r="O15" s="324"/>
      <c r="P15" s="324"/>
      <c r="Q15" s="324"/>
      <c r="R15" s="324"/>
      <c r="S15" s="325"/>
      <c r="T15" s="173"/>
    </row>
    <row r="16" spans="1:20" ht="64.95" customHeight="1">
      <c r="A16" s="182" t="s">
        <v>312</v>
      </c>
      <c r="B16" s="176" t="s">
        <v>320</v>
      </c>
      <c r="C16" s="223">
        <v>0</v>
      </c>
      <c r="D16" s="223">
        <v>0</v>
      </c>
      <c r="E16" s="224">
        <f>C16+D16</f>
        <v>0</v>
      </c>
      <c r="F16" s="223">
        <v>0</v>
      </c>
      <c r="G16" s="223">
        <v>0</v>
      </c>
      <c r="H16" s="224">
        <f>F16+G16</f>
        <v>0</v>
      </c>
      <c r="I16" s="224">
        <f t="shared" ref="I16:I20" si="9">E16+H16</f>
        <v>0</v>
      </c>
      <c r="J16" s="172"/>
      <c r="K16" s="178" t="s">
        <v>227</v>
      </c>
      <c r="L16" s="178" t="s">
        <v>361</v>
      </c>
      <c r="M16" s="232" t="str">
        <f t="shared" si="0"/>
        <v>3.1</v>
      </c>
      <c r="N16" s="178" t="str">
        <f t="shared" si="4"/>
        <v xml:space="preserve">Cheltuieli cu achizitionarea si/sau dezvoltarea si/sau adaptarea la comanda a  aplicatiilor/ sisteme/soluții </v>
      </c>
      <c r="O16" s="227">
        <v>0</v>
      </c>
      <c r="P16" s="227">
        <v>0</v>
      </c>
      <c r="Q16" s="227">
        <v>0</v>
      </c>
      <c r="R16" s="228">
        <f t="shared" ref="R16:R21" si="10">SUM(O16:Q16)</f>
        <v>0</v>
      </c>
      <c r="S16" s="186" t="str">
        <f t="shared" ref="S16:S21" si="11">IF(R16=I16,"OK","ERROR")</f>
        <v>OK</v>
      </c>
      <c r="T16" s="173"/>
    </row>
    <row r="17" spans="1:20" ht="68.400000000000006" customHeight="1">
      <c r="A17" s="182" t="s">
        <v>313</v>
      </c>
      <c r="B17" s="183" t="s">
        <v>329</v>
      </c>
      <c r="C17" s="223">
        <v>0</v>
      </c>
      <c r="D17" s="223">
        <v>0</v>
      </c>
      <c r="E17" s="224">
        <f t="shared" ref="E17:E20" si="12">C17+D17</f>
        <v>0</v>
      </c>
      <c r="F17" s="223">
        <v>0</v>
      </c>
      <c r="G17" s="223">
        <v>0</v>
      </c>
      <c r="H17" s="224">
        <f t="shared" ref="H17:H20" si="13">F17+G17</f>
        <v>0</v>
      </c>
      <c r="I17" s="224">
        <f t="shared" si="9"/>
        <v>0</v>
      </c>
      <c r="J17" s="172"/>
      <c r="K17" s="178" t="s">
        <v>227</v>
      </c>
      <c r="L17" s="178" t="s">
        <v>361</v>
      </c>
      <c r="M17" s="232" t="str">
        <f t="shared" si="0"/>
        <v>3.2</v>
      </c>
      <c r="N17" s="178" t="str">
        <f t="shared" si="4"/>
        <v>Cheltuieli cu achiziții de software personalizat pentru prezența online: website-uri de prezentare și promovare, magazine, soluții de e-commerce;</v>
      </c>
      <c r="O17" s="227">
        <v>0</v>
      </c>
      <c r="P17" s="227">
        <v>0</v>
      </c>
      <c r="Q17" s="227">
        <v>0</v>
      </c>
      <c r="R17" s="228">
        <f t="shared" si="10"/>
        <v>0</v>
      </c>
      <c r="S17" s="186" t="str">
        <f t="shared" si="11"/>
        <v>OK</v>
      </c>
      <c r="T17" s="173"/>
    </row>
    <row r="18" spans="1:20" ht="106.95" customHeight="1">
      <c r="A18" s="182" t="s">
        <v>64</v>
      </c>
      <c r="B18" s="183" t="s">
        <v>330</v>
      </c>
      <c r="C18" s="223">
        <v>0</v>
      </c>
      <c r="D18" s="223">
        <v>0</v>
      </c>
      <c r="E18" s="224">
        <f t="shared" si="12"/>
        <v>0</v>
      </c>
      <c r="F18" s="223">
        <v>0</v>
      </c>
      <c r="G18" s="223">
        <v>0</v>
      </c>
      <c r="H18" s="224">
        <f t="shared" si="13"/>
        <v>0</v>
      </c>
      <c r="I18" s="224">
        <f t="shared" si="9"/>
        <v>0</v>
      </c>
      <c r="J18" s="172"/>
      <c r="K18" s="178" t="s">
        <v>227</v>
      </c>
      <c r="L18" s="178" t="s">
        <v>361</v>
      </c>
      <c r="M18" s="232" t="str">
        <f t="shared" si="0"/>
        <v>3.3</v>
      </c>
      <c r="N18" s="178" t="str">
        <f t="shared" si="4"/>
        <v>Cheltuieli cu achiziții de software de securitate cibernetică (protecția tranzacțiilor online și a datelor personale): soluții pentru securizarea rețelelor, securizarea sistemelor de calcul, criptare de documente, securizarea prezenței pe internet (site-uri, conturi etc.);</v>
      </c>
      <c r="O18" s="227">
        <v>0</v>
      </c>
      <c r="P18" s="227">
        <v>0</v>
      </c>
      <c r="Q18" s="227">
        <v>0</v>
      </c>
      <c r="R18" s="228">
        <f t="shared" si="10"/>
        <v>0</v>
      </c>
      <c r="S18" s="186" t="str">
        <f t="shared" si="11"/>
        <v>OK</v>
      </c>
      <c r="T18" s="173"/>
    </row>
    <row r="19" spans="1:20" ht="52.95" customHeight="1">
      <c r="A19" s="182" t="s">
        <v>65</v>
      </c>
      <c r="B19" s="183" t="s">
        <v>331</v>
      </c>
      <c r="C19" s="223">
        <v>0</v>
      </c>
      <c r="D19" s="223">
        <v>0</v>
      </c>
      <c r="E19" s="224">
        <f t="shared" si="12"/>
        <v>0</v>
      </c>
      <c r="F19" s="223">
        <v>0</v>
      </c>
      <c r="G19" s="223">
        <v>0</v>
      </c>
      <c r="H19" s="224">
        <f t="shared" si="13"/>
        <v>0</v>
      </c>
      <c r="I19" s="224">
        <f t="shared" si="9"/>
        <v>0</v>
      </c>
      <c r="J19" s="172"/>
      <c r="K19" s="178" t="s">
        <v>227</v>
      </c>
      <c r="L19" s="178" t="s">
        <v>361</v>
      </c>
      <c r="M19" s="232" t="str">
        <f t="shared" si="0"/>
        <v>3.4</v>
      </c>
      <c r="N19" s="178" t="str">
        <f t="shared" si="4"/>
        <v>Cheltuieli aferente achiziționării sisteme de operare, software pentru creare de conținut (editoare de text/grafică sau altele);</v>
      </c>
      <c r="O19" s="227">
        <v>0</v>
      </c>
      <c r="P19" s="227">
        <v>0</v>
      </c>
      <c r="Q19" s="227">
        <v>0</v>
      </c>
      <c r="R19" s="228">
        <f t="shared" si="10"/>
        <v>0</v>
      </c>
      <c r="S19" s="186" t="str">
        <f t="shared" si="11"/>
        <v>OK</v>
      </c>
      <c r="T19" s="173"/>
    </row>
    <row r="20" spans="1:20" ht="76.2" customHeight="1">
      <c r="A20" s="182" t="s">
        <v>314</v>
      </c>
      <c r="B20" s="183" t="s">
        <v>332</v>
      </c>
      <c r="C20" s="223">
        <v>0</v>
      </c>
      <c r="D20" s="223">
        <v>0</v>
      </c>
      <c r="E20" s="224">
        <f t="shared" si="12"/>
        <v>0</v>
      </c>
      <c r="F20" s="223">
        <v>0</v>
      </c>
      <c r="G20" s="223">
        <v>0</v>
      </c>
      <c r="H20" s="224">
        <f t="shared" si="13"/>
        <v>0</v>
      </c>
      <c r="I20" s="224">
        <f t="shared" si="9"/>
        <v>0</v>
      </c>
      <c r="J20" s="172"/>
      <c r="K20" s="178" t="s">
        <v>227</v>
      </c>
      <c r="L20" s="178" t="s">
        <v>361</v>
      </c>
      <c r="M20" s="232" t="str">
        <f t="shared" si="0"/>
        <v>3.5</v>
      </c>
      <c r="N20" s="178" t="str">
        <f t="shared" si="4"/>
        <v>Cheltuieli cu alte tipuri de software disponibil pe piață sau creat la comandă, necesar în activitatea solicitantului care nu intră în celelalte categorii, în limitele impuse de specificul apelului</v>
      </c>
      <c r="O20" s="227">
        <v>0</v>
      </c>
      <c r="P20" s="227">
        <v>0</v>
      </c>
      <c r="Q20" s="227">
        <v>0</v>
      </c>
      <c r="R20" s="228">
        <f t="shared" si="10"/>
        <v>0</v>
      </c>
      <c r="S20" s="186" t="str">
        <f t="shared" si="11"/>
        <v>OK</v>
      </c>
      <c r="T20" s="173"/>
    </row>
    <row r="21" spans="1:20" ht="19.95" customHeight="1">
      <c r="A21" s="182"/>
      <c r="B21" s="188" t="s">
        <v>356</v>
      </c>
      <c r="C21" s="225">
        <f>SUM(C16:C20)</f>
        <v>0</v>
      </c>
      <c r="D21" s="225">
        <f t="shared" ref="D21:I21" si="14">SUM(D16:D20)</f>
        <v>0</v>
      </c>
      <c r="E21" s="225">
        <f t="shared" si="14"/>
        <v>0</v>
      </c>
      <c r="F21" s="225">
        <f t="shared" si="14"/>
        <v>0</v>
      </c>
      <c r="G21" s="225">
        <f t="shared" si="14"/>
        <v>0</v>
      </c>
      <c r="H21" s="225">
        <f t="shared" si="14"/>
        <v>0</v>
      </c>
      <c r="I21" s="225">
        <f t="shared" si="14"/>
        <v>0</v>
      </c>
      <c r="J21" s="172"/>
      <c r="K21" s="171"/>
      <c r="L21" s="171"/>
      <c r="M21" s="233"/>
      <c r="N21" s="190" t="str">
        <f t="shared" si="4"/>
        <v> TOTAL CAPITOL 3</v>
      </c>
      <c r="O21" s="228">
        <f>SUM(O16:O20)</f>
        <v>0</v>
      </c>
      <c r="P21" s="228">
        <f>SUM(P16:P20)</f>
        <v>0</v>
      </c>
      <c r="Q21" s="228">
        <f>SUM(Q16:Q20)</f>
        <v>0</v>
      </c>
      <c r="R21" s="228">
        <f t="shared" si="10"/>
        <v>0</v>
      </c>
      <c r="S21" s="186" t="str">
        <f t="shared" si="11"/>
        <v>OK</v>
      </c>
      <c r="T21" s="173"/>
    </row>
    <row r="22" spans="1:20" ht="19.95" customHeight="1">
      <c r="A22" s="180" t="s">
        <v>315</v>
      </c>
      <c r="B22" s="326" t="s">
        <v>343</v>
      </c>
      <c r="C22" s="327"/>
      <c r="D22" s="327"/>
      <c r="E22" s="327"/>
      <c r="F22" s="327"/>
      <c r="G22" s="327"/>
      <c r="H22" s="327"/>
      <c r="I22" s="327"/>
      <c r="J22" s="172"/>
      <c r="K22" s="171"/>
      <c r="L22" s="171"/>
      <c r="M22" s="233" t="str">
        <f t="shared" si="0"/>
        <v>CAP 4</v>
      </c>
      <c r="N22" s="190" t="str">
        <f t="shared" si="4"/>
        <v xml:space="preserve">Alte Servicii </v>
      </c>
      <c r="O22" s="191"/>
      <c r="P22" s="191"/>
      <c r="Q22" s="191"/>
      <c r="R22" s="185"/>
      <c r="S22" s="186"/>
      <c r="T22" s="173"/>
    </row>
    <row r="23" spans="1:20" ht="43.2" customHeight="1">
      <c r="A23" s="182" t="s">
        <v>66</v>
      </c>
      <c r="B23" s="183" t="s">
        <v>344</v>
      </c>
      <c r="C23" s="99">
        <v>0</v>
      </c>
      <c r="D23" s="99">
        <v>0</v>
      </c>
      <c r="E23" s="192">
        <f t="shared" ref="E23:E24" si="15">C23+D23</f>
        <v>0</v>
      </c>
      <c r="F23" s="99">
        <v>0</v>
      </c>
      <c r="G23" s="99">
        <v>0</v>
      </c>
      <c r="H23" s="192">
        <f t="shared" ref="H23:H24" si="16">F23+G23</f>
        <v>0</v>
      </c>
      <c r="I23" s="192">
        <f t="shared" ref="I23:I24" si="17">E23+H23</f>
        <v>0</v>
      </c>
      <c r="J23" s="172"/>
      <c r="K23" s="178" t="s">
        <v>191</v>
      </c>
      <c r="L23" s="178" t="s">
        <v>362</v>
      </c>
      <c r="M23" s="232" t="str">
        <f t="shared" si="0"/>
        <v>4.1</v>
      </c>
      <c r="N23" s="178" t="str">
        <f t="shared" si="4"/>
        <v>Cheltuieli cu servicii aferente auditului de maturitate digitală</v>
      </c>
      <c r="O23" s="99">
        <v>0</v>
      </c>
      <c r="P23" s="99">
        <v>0</v>
      </c>
      <c r="Q23" s="99">
        <v>0</v>
      </c>
      <c r="R23" s="185">
        <f t="shared" ref="R23:R26" si="18">SUM(O23:Q23)</f>
        <v>0</v>
      </c>
      <c r="S23" s="186" t="str">
        <f>IF(R23=I23,"OK","ERROR")</f>
        <v>OK</v>
      </c>
      <c r="T23" s="173"/>
    </row>
    <row r="24" spans="1:20" ht="55.95" customHeight="1">
      <c r="A24" s="182" t="s">
        <v>67</v>
      </c>
      <c r="B24" s="183" t="s">
        <v>342</v>
      </c>
      <c r="C24" s="99">
        <v>0</v>
      </c>
      <c r="D24" s="99">
        <v>0</v>
      </c>
      <c r="E24" s="192">
        <f t="shared" si="15"/>
        <v>0</v>
      </c>
      <c r="F24" s="99">
        <v>0</v>
      </c>
      <c r="G24" s="99">
        <v>0</v>
      </c>
      <c r="H24" s="192">
        <f t="shared" si="16"/>
        <v>0</v>
      </c>
      <c r="I24" s="192">
        <f t="shared" si="17"/>
        <v>0</v>
      </c>
      <c r="J24" s="172"/>
      <c r="K24" s="178" t="s">
        <v>191</v>
      </c>
      <c r="L24" s="178" t="s">
        <v>362</v>
      </c>
      <c r="M24" s="232" t="str">
        <f t="shared" si="0"/>
        <v>4.2</v>
      </c>
      <c r="N24" s="178" t="str">
        <f t="shared" si="4"/>
        <v>Cheltuieli cu serviciile de trecere a arhivelor din analog/dosare/hârtie în digital indexabil</v>
      </c>
      <c r="O24" s="99">
        <v>0</v>
      </c>
      <c r="P24" s="99">
        <v>0</v>
      </c>
      <c r="Q24" s="99">
        <v>0</v>
      </c>
      <c r="R24" s="185">
        <f t="shared" si="18"/>
        <v>0</v>
      </c>
      <c r="S24" s="186" t="str">
        <f>IF(R24=I24,"OK","ERROR")</f>
        <v>OK</v>
      </c>
      <c r="T24" s="173"/>
    </row>
    <row r="25" spans="1:20" ht="19.95" customHeight="1">
      <c r="A25" s="182"/>
      <c r="B25" s="188" t="s">
        <v>357</v>
      </c>
      <c r="C25" s="193">
        <f t="shared" ref="C25:I25" si="19">SUM(C23:C24)</f>
        <v>0</v>
      </c>
      <c r="D25" s="193">
        <f t="shared" si="19"/>
        <v>0</v>
      </c>
      <c r="E25" s="193">
        <f t="shared" si="19"/>
        <v>0</v>
      </c>
      <c r="F25" s="193">
        <f t="shared" si="19"/>
        <v>0</v>
      </c>
      <c r="G25" s="193">
        <f t="shared" si="19"/>
        <v>0</v>
      </c>
      <c r="H25" s="193">
        <f t="shared" si="19"/>
        <v>0</v>
      </c>
      <c r="I25" s="193">
        <f t="shared" si="19"/>
        <v>0</v>
      </c>
      <c r="J25" s="172"/>
      <c r="K25" s="172"/>
      <c r="L25" s="172"/>
      <c r="M25" s="232"/>
      <c r="N25" s="190" t="str">
        <f t="shared" si="4"/>
        <v>TOTAL CAPITOL 4</v>
      </c>
      <c r="O25" s="193">
        <f>SUM(O23:O24)</f>
        <v>0</v>
      </c>
      <c r="P25" s="193">
        <f>SUM(P23:P24)</f>
        <v>0</v>
      </c>
      <c r="Q25" s="193">
        <f>SUM(Q23:Q24)</f>
        <v>0</v>
      </c>
      <c r="R25" s="185">
        <f t="shared" si="18"/>
        <v>0</v>
      </c>
      <c r="S25" s="186" t="str">
        <f>IF(R25=I25,"OK","ERROR")</f>
        <v>OK</v>
      </c>
      <c r="T25" s="173"/>
    </row>
    <row r="26" spans="1:20" ht="42.6" customHeight="1">
      <c r="A26" s="322" t="s">
        <v>353</v>
      </c>
      <c r="B26" s="322"/>
      <c r="C26" s="194">
        <f t="shared" ref="C26:I26" si="20">C25+C21+C14+C11</f>
        <v>0</v>
      </c>
      <c r="D26" s="194">
        <f t="shared" si="20"/>
        <v>0</v>
      </c>
      <c r="E26" s="194">
        <f t="shared" si="20"/>
        <v>0</v>
      </c>
      <c r="F26" s="194">
        <f t="shared" si="20"/>
        <v>0</v>
      </c>
      <c r="G26" s="194">
        <f t="shared" si="20"/>
        <v>0</v>
      </c>
      <c r="H26" s="194">
        <f t="shared" si="20"/>
        <v>0</v>
      </c>
      <c r="I26" s="194">
        <f t="shared" si="20"/>
        <v>0</v>
      </c>
      <c r="J26" s="234" t="str">
        <f>IF(E26&lt;SUM(E32*50%),"!!! Atentie prag cheltuieli de baza","")</f>
        <v/>
      </c>
      <c r="K26" s="172"/>
      <c r="L26" s="172"/>
      <c r="M26" s="315" t="str">
        <f t="shared" si="0"/>
        <v>TOTAL CHELTUIELI AFERENTE ACTIVITĂȚII DE BAZĂ</v>
      </c>
      <c r="N26" s="316"/>
      <c r="O26" s="194">
        <f>O25+O21+O14+O11</f>
        <v>0</v>
      </c>
      <c r="P26" s="194">
        <f>P25+P21+P14+P11</f>
        <v>0</v>
      </c>
      <c r="Q26" s="194">
        <f>Q25+Q21+Q14+Q11</f>
        <v>0</v>
      </c>
      <c r="R26" s="185">
        <f t="shared" si="18"/>
        <v>0</v>
      </c>
      <c r="S26" s="186" t="str">
        <f>IF(R26=I26,"OK","ERROR")</f>
        <v>OK</v>
      </c>
      <c r="T26" s="173"/>
    </row>
    <row r="27" spans="1:20" ht="19.95" customHeight="1">
      <c r="A27" s="321" t="s">
        <v>358</v>
      </c>
      <c r="B27" s="321"/>
      <c r="C27" s="321"/>
      <c r="D27" s="321"/>
      <c r="E27" s="321"/>
      <c r="F27" s="321"/>
      <c r="G27" s="321"/>
      <c r="H27" s="321"/>
      <c r="I27" s="321"/>
      <c r="J27" s="172"/>
      <c r="K27" s="172"/>
      <c r="L27" s="172"/>
      <c r="M27" s="320" t="str">
        <f t="shared" si="0"/>
        <v>B. CHELTUIELI  AFERNTE ACTIVITĂȚIi CONEXE ACTIVITĂȚII DE BAZĂ</v>
      </c>
      <c r="N27" s="321"/>
      <c r="O27" s="321"/>
      <c r="P27" s="321"/>
      <c r="Q27" s="321"/>
      <c r="R27" s="321"/>
      <c r="S27" s="321"/>
      <c r="T27" s="173"/>
    </row>
    <row r="28" spans="1:20" ht="24" customHeight="1">
      <c r="A28" s="182" t="s">
        <v>347</v>
      </c>
      <c r="B28" s="183" t="s">
        <v>345</v>
      </c>
      <c r="C28" s="223">
        <v>0</v>
      </c>
      <c r="D28" s="223">
        <v>0</v>
      </c>
      <c r="E28" s="224">
        <f t="shared" ref="E28:E30" si="21">C28+D28</f>
        <v>0</v>
      </c>
      <c r="F28" s="223">
        <v>0</v>
      </c>
      <c r="G28" s="223">
        <v>0</v>
      </c>
      <c r="H28" s="224">
        <f t="shared" ref="H28:H30" si="22">F28+G28</f>
        <v>0</v>
      </c>
      <c r="I28" s="224">
        <f t="shared" ref="I28:I30" si="23">E28+H28</f>
        <v>0</v>
      </c>
      <c r="J28" s="172"/>
      <c r="K28" s="172" t="s">
        <v>191</v>
      </c>
      <c r="L28" s="172" t="s">
        <v>256</v>
      </c>
      <c r="M28" s="232" t="str">
        <f t="shared" si="0"/>
        <v>5.1.</v>
      </c>
      <c r="N28" s="178" t="str">
        <f t="shared" si="4"/>
        <v>Cheltuieli cu auditul financiar</v>
      </c>
      <c r="O28" s="227">
        <v>0</v>
      </c>
      <c r="P28" s="227">
        <v>0</v>
      </c>
      <c r="Q28" s="227">
        <v>0</v>
      </c>
      <c r="R28" s="228">
        <f>SUM(O28:Q28)</f>
        <v>0</v>
      </c>
      <c r="S28" s="186" t="str">
        <f>IF(R28=I28,"OK","ERROR")</f>
        <v>OK</v>
      </c>
      <c r="T28" s="173"/>
    </row>
    <row r="29" spans="1:20" ht="36" customHeight="1">
      <c r="A29" s="182" t="s">
        <v>190</v>
      </c>
      <c r="B29" s="183" t="s">
        <v>214</v>
      </c>
      <c r="C29" s="223">
        <v>0</v>
      </c>
      <c r="D29" s="223">
        <v>0</v>
      </c>
      <c r="E29" s="224">
        <f t="shared" si="21"/>
        <v>0</v>
      </c>
      <c r="F29" s="223">
        <v>0</v>
      </c>
      <c r="G29" s="223">
        <v>0</v>
      </c>
      <c r="H29" s="224">
        <f t="shared" si="22"/>
        <v>0</v>
      </c>
      <c r="I29" s="224">
        <f t="shared" si="23"/>
        <v>0</v>
      </c>
      <c r="J29" s="234" t="str">
        <f>IF(C29&gt;SUM('0-Instructiuni'!F23),"!!! Atentie prag","")</f>
        <v/>
      </c>
      <c r="K29" s="172" t="s">
        <v>191</v>
      </c>
      <c r="L29" s="172" t="s">
        <v>259</v>
      </c>
      <c r="M29" s="232" t="str">
        <f t="shared" si="0"/>
        <v>5.2.</v>
      </c>
      <c r="N29" s="178" t="str">
        <f t="shared" si="4"/>
        <v xml:space="preserve">Cheltuieli cu activitățile obligatorii de informare și publicitate aferente proiectului </v>
      </c>
      <c r="O29" s="227">
        <v>0</v>
      </c>
      <c r="P29" s="227">
        <v>0</v>
      </c>
      <c r="Q29" s="227">
        <v>0</v>
      </c>
      <c r="R29" s="228">
        <f t="shared" ref="R29:R31" si="24">SUM(O29:Q29)</f>
        <v>0</v>
      </c>
      <c r="S29" s="186" t="str">
        <f>IF(R29=I29,"OK","ERROR")</f>
        <v>OK</v>
      </c>
      <c r="T29" s="173"/>
    </row>
    <row r="30" spans="1:20" ht="78.599999999999994" customHeight="1">
      <c r="A30" s="182" t="s">
        <v>348</v>
      </c>
      <c r="B30" s="183" t="s">
        <v>346</v>
      </c>
      <c r="C30" s="223">
        <v>0</v>
      </c>
      <c r="D30" s="223">
        <v>0</v>
      </c>
      <c r="E30" s="224">
        <f t="shared" si="21"/>
        <v>0</v>
      </c>
      <c r="F30" s="223">
        <v>0</v>
      </c>
      <c r="G30" s="223">
        <v>0</v>
      </c>
      <c r="H30" s="224">
        <f t="shared" si="22"/>
        <v>0</v>
      </c>
      <c r="I30" s="224">
        <f t="shared" si="23"/>
        <v>0</v>
      </c>
      <c r="J30" s="234" t="str">
        <f>IF(E30&gt;SUM(E26*'0-Instructiuni'!F26),"!!! Atentie prag","")</f>
        <v/>
      </c>
      <c r="K30" s="172" t="s">
        <v>191</v>
      </c>
      <c r="L30" s="178" t="s">
        <v>255</v>
      </c>
      <c r="M30" s="232" t="str">
        <f t="shared" si="0"/>
        <v>5.3.</v>
      </c>
      <c r="N30" s="178" t="str">
        <f t="shared" si="4"/>
        <v>Cheltuieli cu servicii de consultanță pentru elaborarea și pentru managementul/implementarea proiectului – se includ aici și cheltuielile pentru elaborarea planului de digitalizare</v>
      </c>
      <c r="O30" s="227">
        <v>0</v>
      </c>
      <c r="P30" s="227">
        <v>0</v>
      </c>
      <c r="Q30" s="227">
        <v>0</v>
      </c>
      <c r="R30" s="228">
        <f t="shared" si="24"/>
        <v>0</v>
      </c>
      <c r="S30" s="186" t="str">
        <f>IF(R30=I30,"OK","ERROR")</f>
        <v>OK</v>
      </c>
      <c r="T30" s="173"/>
    </row>
    <row r="31" spans="1:20" ht="22.95" customHeight="1">
      <c r="A31" s="322" t="s">
        <v>359</v>
      </c>
      <c r="B31" s="322"/>
      <c r="C31" s="225">
        <f>SUM(C28:C30)</f>
        <v>0</v>
      </c>
      <c r="D31" s="225">
        <f t="shared" ref="D31:I31" si="25">SUM(D28:D30)</f>
        <v>0</v>
      </c>
      <c r="E31" s="225">
        <f t="shared" si="25"/>
        <v>0</v>
      </c>
      <c r="F31" s="225">
        <f t="shared" si="25"/>
        <v>0</v>
      </c>
      <c r="G31" s="225">
        <f t="shared" si="25"/>
        <v>0</v>
      </c>
      <c r="H31" s="225">
        <f t="shared" si="25"/>
        <v>0</v>
      </c>
      <c r="I31" s="225">
        <f t="shared" si="25"/>
        <v>0</v>
      </c>
      <c r="J31" s="172"/>
      <c r="K31" s="171"/>
      <c r="L31" s="171"/>
      <c r="M31" s="318" t="str">
        <f t="shared" si="0"/>
        <v>TOTAL CHELTUIELI AFERNTE ACTIVITĂȚII CONEXE ACTIVITĂȚII DE BAZĂ</v>
      </c>
      <c r="N31" s="319"/>
      <c r="O31" s="228">
        <f>SUM(O28:O30)</f>
        <v>0</v>
      </c>
      <c r="P31" s="228">
        <f t="shared" ref="P31:Q31" si="26">SUM(P28:P30)</f>
        <v>0</v>
      </c>
      <c r="Q31" s="228">
        <f t="shared" si="26"/>
        <v>0</v>
      </c>
      <c r="R31" s="228">
        <f t="shared" si="24"/>
        <v>0</v>
      </c>
      <c r="S31" s="186" t="str">
        <f>IF(R31=I31,"OK","ERROR")</f>
        <v>OK</v>
      </c>
      <c r="T31" s="173"/>
    </row>
    <row r="32" spans="1:20" ht="19.95" customHeight="1">
      <c r="A32" s="314" t="s">
        <v>317</v>
      </c>
      <c r="B32" s="314"/>
      <c r="C32" s="226">
        <f t="shared" ref="C32:I32" si="27">C26+C31</f>
        <v>0</v>
      </c>
      <c r="D32" s="226">
        <f t="shared" si="27"/>
        <v>0</v>
      </c>
      <c r="E32" s="226">
        <f t="shared" si="27"/>
        <v>0</v>
      </c>
      <c r="F32" s="226">
        <f t="shared" si="27"/>
        <v>0</v>
      </c>
      <c r="G32" s="226">
        <f t="shared" si="27"/>
        <v>0</v>
      </c>
      <c r="H32" s="226">
        <f t="shared" si="27"/>
        <v>0</v>
      </c>
      <c r="I32" s="226">
        <f t="shared" si="27"/>
        <v>0</v>
      </c>
      <c r="J32" s="172"/>
      <c r="K32" s="171"/>
      <c r="L32" s="171"/>
      <c r="M32" s="317" t="str">
        <f t="shared" si="0"/>
        <v>TOTAL GENERAL</v>
      </c>
      <c r="N32" s="314"/>
      <c r="O32" s="229">
        <f>O26+O31</f>
        <v>0</v>
      </c>
      <c r="P32" s="229">
        <f>P26+P31</f>
        <v>0</v>
      </c>
      <c r="Q32" s="229">
        <f>Q26+Q31</f>
        <v>0</v>
      </c>
      <c r="R32" s="228">
        <f>SUM(O32:Q32)</f>
        <v>0</v>
      </c>
      <c r="S32" s="186" t="str">
        <f>IF(R32=I32,"OK","ERROR")</f>
        <v>OK</v>
      </c>
      <c r="T32" s="173"/>
    </row>
    <row r="33" spans="1:82" ht="19.95" customHeight="1" thickBot="1">
      <c r="A33" s="195"/>
      <c r="B33" s="196"/>
      <c r="C33" s="197"/>
      <c r="D33" s="197"/>
      <c r="E33" s="197"/>
      <c r="F33" s="197"/>
      <c r="G33" s="197"/>
      <c r="H33" s="197"/>
      <c r="I33" s="197"/>
      <c r="J33" s="174"/>
      <c r="L33" s="173"/>
      <c r="M33" s="174"/>
      <c r="N33" s="173"/>
      <c r="O33" s="198"/>
      <c r="P33" s="198"/>
      <c r="Q33" s="198"/>
      <c r="R33" s="198"/>
      <c r="S33" s="199"/>
      <c r="T33" s="173"/>
    </row>
    <row r="34" spans="1:82" ht="35.4" customHeight="1">
      <c r="A34" s="200" t="s">
        <v>123</v>
      </c>
      <c r="B34" s="201" t="s">
        <v>69</v>
      </c>
      <c r="C34" s="202" t="s">
        <v>120</v>
      </c>
      <c r="D34" s="203"/>
      <c r="E34" s="204"/>
      <c r="F34" s="204"/>
      <c r="G34" s="241"/>
      <c r="H34" s="204"/>
      <c r="I34" s="204"/>
      <c r="J34" s="174"/>
      <c r="L34" s="173"/>
      <c r="M34" s="174"/>
      <c r="N34" s="173"/>
      <c r="O34" s="137" t="str">
        <f>IFERROR(O32/$R$32,"")</f>
        <v/>
      </c>
      <c r="P34" s="131" t="str">
        <f>IFERROR(P32/$R$32,"")</f>
        <v/>
      </c>
      <c r="Q34" s="131" t="str">
        <f>IFERROR(Q32/$R$32,"")</f>
        <v/>
      </c>
      <c r="R34" s="205"/>
      <c r="S34" s="199"/>
      <c r="T34" s="173"/>
    </row>
    <row r="35" spans="1:82" ht="22.2" customHeight="1">
      <c r="A35" s="206" t="s">
        <v>70</v>
      </c>
      <c r="B35" s="207" t="s">
        <v>71</v>
      </c>
      <c r="C35" s="208">
        <f>I32</f>
        <v>0</v>
      </c>
      <c r="D35" s="203"/>
      <c r="E35" s="209"/>
      <c r="F35" s="173"/>
      <c r="G35" s="173"/>
      <c r="H35" s="209"/>
      <c r="I35" s="213"/>
      <c r="J35" s="174"/>
      <c r="L35" s="173"/>
      <c r="M35" s="174"/>
      <c r="N35" s="173"/>
      <c r="O35" s="173"/>
      <c r="P35" s="173"/>
      <c r="Q35" s="173"/>
      <c r="R35" s="173"/>
      <c r="S35" s="173"/>
      <c r="T35" s="173"/>
    </row>
    <row r="36" spans="1:82" ht="22.2" customHeight="1">
      <c r="A36" s="206" t="s">
        <v>125</v>
      </c>
      <c r="B36" s="210" t="s">
        <v>130</v>
      </c>
      <c r="C36" s="211">
        <f>H32</f>
        <v>0</v>
      </c>
      <c r="D36" s="203"/>
      <c r="E36" s="212"/>
      <c r="F36" s="212"/>
      <c r="G36" s="212"/>
      <c r="H36" s="222"/>
      <c r="I36" s="213"/>
      <c r="J36" s="174"/>
      <c r="L36" s="173"/>
      <c r="M36" s="174"/>
      <c r="N36" s="173"/>
      <c r="O36" s="173"/>
      <c r="P36" s="173"/>
      <c r="Q36" s="173"/>
      <c r="R36" s="173"/>
      <c r="S36" s="173"/>
      <c r="T36" s="173"/>
    </row>
    <row r="37" spans="1:82" ht="22.2" customHeight="1">
      <c r="A37" s="206" t="s">
        <v>126</v>
      </c>
      <c r="B37" s="210" t="s">
        <v>318</v>
      </c>
      <c r="C37" s="211">
        <f>E32</f>
        <v>0</v>
      </c>
      <c r="D37" s="203"/>
      <c r="E37" s="209"/>
      <c r="F37" s="209"/>
      <c r="G37" s="213"/>
      <c r="H37" s="173"/>
      <c r="I37" s="173"/>
      <c r="J37" s="174"/>
      <c r="L37" s="173"/>
      <c r="M37" s="174"/>
      <c r="N37" s="173"/>
      <c r="O37" s="173"/>
      <c r="P37" s="173"/>
      <c r="Q37" s="173"/>
      <c r="R37" s="173"/>
      <c r="S37" s="173"/>
      <c r="T37" s="173"/>
    </row>
    <row r="38" spans="1:82" ht="22.2" customHeight="1">
      <c r="A38" s="206" t="s">
        <v>72</v>
      </c>
      <c r="B38" s="207" t="s">
        <v>267</v>
      </c>
      <c r="C38" s="208">
        <f>SUM(C39:C40)</f>
        <v>0</v>
      </c>
      <c r="D38" s="203"/>
      <c r="E38" s="209"/>
      <c r="F38" s="209"/>
      <c r="G38" s="213"/>
      <c r="H38" s="173"/>
      <c r="I38" s="173"/>
      <c r="J38" s="174"/>
      <c r="L38" s="173"/>
      <c r="M38" s="174"/>
      <c r="N38" s="173"/>
      <c r="O38" s="173"/>
      <c r="P38" s="173"/>
      <c r="Q38" s="173"/>
      <c r="R38" s="173"/>
      <c r="S38" s="173"/>
      <c r="T38" s="173"/>
    </row>
    <row r="39" spans="1:82" s="214" customFormat="1" ht="22.2" customHeight="1">
      <c r="A39" s="206" t="s">
        <v>127</v>
      </c>
      <c r="B39" s="210" t="s">
        <v>73</v>
      </c>
      <c r="C39" s="239">
        <v>0</v>
      </c>
      <c r="D39" s="203" t="str">
        <f>IF(C39&lt;C37*10%,"!!! Contributia proprie este mai mica de 10% ","")</f>
        <v/>
      </c>
      <c r="E39" s="203"/>
      <c r="F39" s="203"/>
      <c r="G39" s="203"/>
      <c r="H39" s="203"/>
      <c r="I39" s="203"/>
      <c r="J39" s="174"/>
      <c r="K39" s="173"/>
      <c r="L39" s="173"/>
      <c r="M39" s="174"/>
      <c r="N39" s="173"/>
      <c r="O39" s="173"/>
      <c r="P39" s="173"/>
      <c r="Q39" s="173"/>
      <c r="R39" s="173"/>
      <c r="S39" s="173"/>
      <c r="T39" s="173"/>
      <c r="U39" s="203"/>
      <c r="V39" s="203"/>
      <c r="W39" s="203"/>
      <c r="X39" s="203"/>
      <c r="Y39" s="203"/>
      <c r="Z39" s="203"/>
      <c r="AA39" s="203"/>
      <c r="AB39" s="203"/>
      <c r="AC39" s="203"/>
      <c r="AD39" s="203"/>
      <c r="AE39" s="203"/>
      <c r="AF39" s="203"/>
      <c r="AG39" s="203"/>
      <c r="AH39" s="203"/>
      <c r="AI39" s="203"/>
      <c r="AJ39" s="203"/>
      <c r="AK39" s="203"/>
      <c r="AL39" s="203"/>
      <c r="AM39" s="203"/>
      <c r="AN39" s="203"/>
      <c r="AO39" s="203"/>
      <c r="AP39" s="203"/>
      <c r="AQ39" s="203"/>
      <c r="AR39" s="203"/>
      <c r="AS39" s="203"/>
      <c r="AT39" s="203"/>
      <c r="AU39" s="203"/>
      <c r="AV39" s="203"/>
      <c r="AW39" s="203"/>
      <c r="AX39" s="203"/>
      <c r="AY39" s="203"/>
      <c r="AZ39" s="203"/>
      <c r="BA39" s="203"/>
      <c r="BB39" s="203"/>
      <c r="BC39" s="203"/>
      <c r="BD39" s="203"/>
      <c r="BE39" s="203"/>
      <c r="BF39" s="203"/>
      <c r="BG39" s="203"/>
      <c r="BH39" s="203"/>
      <c r="BI39" s="203"/>
      <c r="BJ39" s="203"/>
      <c r="BK39" s="203"/>
      <c r="BL39" s="203"/>
      <c r="BM39" s="203"/>
      <c r="BN39" s="203"/>
      <c r="BO39" s="203"/>
      <c r="BP39" s="203"/>
      <c r="BQ39" s="203"/>
      <c r="BR39" s="203"/>
      <c r="BS39" s="203"/>
      <c r="BT39" s="203"/>
      <c r="BU39" s="203"/>
      <c r="BV39" s="203"/>
      <c r="BW39" s="203"/>
      <c r="BX39" s="203"/>
      <c r="BY39" s="203"/>
      <c r="BZ39" s="203"/>
      <c r="CA39" s="203"/>
      <c r="CB39" s="203"/>
      <c r="CC39" s="203"/>
      <c r="CD39" s="203"/>
    </row>
    <row r="40" spans="1:82" s="214" customFormat="1" ht="22.2" customHeight="1">
      <c r="A40" s="206" t="s">
        <v>128</v>
      </c>
      <c r="B40" s="210" t="s">
        <v>129</v>
      </c>
      <c r="C40" s="211">
        <f>C36</f>
        <v>0</v>
      </c>
      <c r="D40" s="203"/>
      <c r="E40" s="203"/>
      <c r="F40" s="203"/>
      <c r="G40" s="203"/>
      <c r="H40" s="203"/>
      <c r="I40" s="203"/>
      <c r="J40" s="174"/>
      <c r="K40" s="173"/>
      <c r="L40" s="173"/>
      <c r="M40" s="174"/>
      <c r="N40" s="173"/>
      <c r="O40" s="173"/>
      <c r="P40" s="173"/>
      <c r="Q40" s="173"/>
      <c r="R40" s="173"/>
      <c r="S40" s="173"/>
      <c r="T40" s="173"/>
      <c r="U40" s="203"/>
      <c r="V40" s="203"/>
      <c r="W40" s="203"/>
      <c r="X40" s="203"/>
      <c r="Y40" s="203"/>
      <c r="Z40" s="203"/>
      <c r="AA40" s="203"/>
      <c r="AB40" s="203"/>
      <c r="AC40" s="203"/>
      <c r="AD40" s="203"/>
      <c r="AE40" s="203"/>
      <c r="AF40" s="203"/>
      <c r="AG40" s="203"/>
      <c r="AH40" s="203"/>
      <c r="AI40" s="203"/>
      <c r="AJ40" s="203"/>
      <c r="AK40" s="203"/>
      <c r="AL40" s="203"/>
      <c r="AM40" s="203"/>
      <c r="AN40" s="203"/>
      <c r="AO40" s="203"/>
      <c r="AP40" s="203"/>
      <c r="AQ40" s="203"/>
      <c r="AR40" s="203"/>
      <c r="AS40" s="203"/>
      <c r="AT40" s="203"/>
      <c r="AU40" s="203"/>
      <c r="AV40" s="203"/>
      <c r="AW40" s="203"/>
      <c r="AX40" s="203"/>
      <c r="AY40" s="203"/>
      <c r="AZ40" s="203"/>
      <c r="BA40" s="203"/>
      <c r="BB40" s="203"/>
      <c r="BC40" s="203"/>
      <c r="BD40" s="203"/>
      <c r="BE40" s="203"/>
      <c r="BF40" s="203"/>
      <c r="BG40" s="203"/>
      <c r="BH40" s="203"/>
      <c r="BI40" s="203"/>
      <c r="BJ40" s="203"/>
      <c r="BK40" s="203"/>
      <c r="BL40" s="203"/>
      <c r="BM40" s="203"/>
      <c r="BN40" s="203"/>
      <c r="BO40" s="203"/>
      <c r="BP40" s="203"/>
      <c r="BQ40" s="203"/>
      <c r="BR40" s="203"/>
      <c r="BS40" s="203"/>
      <c r="BT40" s="203"/>
      <c r="BU40" s="203"/>
      <c r="BV40" s="203"/>
      <c r="BW40" s="203"/>
      <c r="BX40" s="203"/>
      <c r="BY40" s="203"/>
      <c r="BZ40" s="203"/>
      <c r="CA40" s="203"/>
      <c r="CB40" s="203"/>
      <c r="CC40" s="203"/>
      <c r="CD40" s="203"/>
    </row>
    <row r="41" spans="1:82" s="214" customFormat="1" ht="22.2" customHeight="1" thickBot="1">
      <c r="A41" s="215" t="s">
        <v>68</v>
      </c>
      <c r="B41" s="216" t="s">
        <v>319</v>
      </c>
      <c r="C41" s="240">
        <f>C37-C39</f>
        <v>0</v>
      </c>
      <c r="D41" s="203" t="str">
        <f>IF(C41&gt;200000*'0-Instructiuni'!C44,"!!! Atentie Valoarea finanțării nerambursabile depaseste 200.000 euro   ","")</f>
        <v/>
      </c>
      <c r="E41" s="203"/>
      <c r="F41" s="203"/>
      <c r="G41" s="203"/>
      <c r="H41" s="203"/>
      <c r="I41" s="203"/>
      <c r="J41" s="174"/>
      <c r="K41" s="173"/>
      <c r="L41" s="173"/>
      <c r="M41" s="174"/>
      <c r="N41" s="173"/>
      <c r="O41" s="173"/>
      <c r="P41" s="173"/>
      <c r="Q41" s="173"/>
      <c r="R41" s="173"/>
      <c r="S41" s="173"/>
      <c r="T41" s="173"/>
      <c r="U41" s="203"/>
      <c r="V41" s="203"/>
      <c r="W41" s="203"/>
      <c r="X41" s="203"/>
      <c r="Y41" s="203"/>
      <c r="Z41" s="203"/>
      <c r="AA41" s="203"/>
      <c r="AB41" s="203"/>
      <c r="AC41" s="203"/>
      <c r="AD41" s="203"/>
      <c r="AE41" s="203"/>
      <c r="AF41" s="203"/>
      <c r="AG41" s="203"/>
      <c r="AH41" s="203"/>
      <c r="AI41" s="203"/>
      <c r="AJ41" s="203"/>
      <c r="AK41" s="203"/>
      <c r="AL41" s="203"/>
      <c r="AM41" s="203"/>
      <c r="AN41" s="203"/>
      <c r="AO41" s="203"/>
      <c r="AP41" s="203"/>
      <c r="AQ41" s="203"/>
      <c r="AR41" s="203"/>
      <c r="AS41" s="203"/>
      <c r="AT41" s="203"/>
      <c r="AU41" s="203"/>
      <c r="AV41" s="203"/>
      <c r="AW41" s="203"/>
      <c r="AX41" s="203"/>
      <c r="AY41" s="203"/>
      <c r="AZ41" s="203"/>
      <c r="BA41" s="203"/>
      <c r="BB41" s="203"/>
      <c r="BC41" s="203"/>
      <c r="BD41" s="203"/>
      <c r="BE41" s="203"/>
      <c r="BF41" s="203"/>
      <c r="BG41" s="203"/>
      <c r="BH41" s="203"/>
      <c r="BI41" s="203"/>
      <c r="BJ41" s="203"/>
      <c r="BK41" s="203"/>
      <c r="BL41" s="203"/>
      <c r="BM41" s="203"/>
      <c r="BN41" s="203"/>
      <c r="BO41" s="203"/>
      <c r="BP41" s="203"/>
      <c r="BQ41" s="203"/>
      <c r="BR41" s="203"/>
      <c r="BS41" s="203"/>
      <c r="BT41" s="203"/>
      <c r="BU41" s="203"/>
      <c r="BV41" s="203"/>
      <c r="BW41" s="203"/>
      <c r="BX41" s="203"/>
      <c r="BY41" s="203"/>
      <c r="BZ41" s="203"/>
      <c r="CA41" s="203"/>
      <c r="CB41" s="203"/>
      <c r="CC41" s="203"/>
      <c r="CD41" s="203"/>
    </row>
    <row r="42" spans="1:82" s="203" customFormat="1" ht="19.95" customHeight="1">
      <c r="B42" s="174"/>
      <c r="D42" s="203" t="str">
        <f>IF(C41&lt;15000*'0-Instructiuni'!C44,"!!! Valoarea minimă nerambursabilă a proiectului este mai mica de 15000 euro ","")</f>
        <v xml:space="preserve">!!! Valoarea minimă nerambursabilă a proiectului este mai mica de 15000 euro </v>
      </c>
      <c r="J42" s="174"/>
      <c r="K42" s="173"/>
      <c r="M42" s="174"/>
    </row>
    <row r="43" spans="1:82" s="173" customFormat="1">
      <c r="B43" s="174"/>
      <c r="J43" s="174"/>
      <c r="M43" s="174"/>
    </row>
    <row r="44" spans="1:82" s="217" customFormat="1">
      <c r="B44" s="218"/>
      <c r="J44" s="218"/>
      <c r="M44" s="218"/>
    </row>
    <row r="45" spans="1:82" s="217" customFormat="1">
      <c r="B45" s="218"/>
      <c r="C45" s="220"/>
      <c r="J45" s="218"/>
      <c r="M45" s="218"/>
    </row>
    <row r="46" spans="1:82" s="217" customFormat="1">
      <c r="B46" s="218"/>
      <c r="C46" s="220"/>
      <c r="J46" s="218"/>
      <c r="M46" s="218"/>
    </row>
    <row r="47" spans="1:82" s="217" customFormat="1">
      <c r="B47" s="218"/>
      <c r="D47" s="220"/>
      <c r="J47" s="218"/>
      <c r="M47" s="218"/>
    </row>
    <row r="48" spans="1:82" s="217" customFormat="1">
      <c r="B48" s="218"/>
      <c r="J48" s="218"/>
      <c r="M48" s="218"/>
    </row>
    <row r="49" spans="2:13" s="217" customFormat="1">
      <c r="B49" s="218"/>
      <c r="J49" s="218"/>
      <c r="M49" s="218"/>
    </row>
    <row r="50" spans="2:13" s="217" customFormat="1">
      <c r="B50" s="218"/>
      <c r="J50" s="218"/>
      <c r="M50" s="218"/>
    </row>
    <row r="51" spans="2:13" s="217" customFormat="1">
      <c r="B51" s="218"/>
      <c r="J51" s="218"/>
      <c r="M51" s="218"/>
    </row>
    <row r="52" spans="2:13" s="217" customFormat="1">
      <c r="B52" s="218"/>
      <c r="J52" s="218"/>
      <c r="M52" s="218"/>
    </row>
    <row r="53" spans="2:13" s="217" customFormat="1">
      <c r="B53" s="218"/>
      <c r="J53" s="218"/>
      <c r="M53" s="218"/>
    </row>
    <row r="54" spans="2:13" s="217" customFormat="1">
      <c r="B54" s="218"/>
      <c r="J54" s="218"/>
      <c r="M54" s="218"/>
    </row>
    <row r="55" spans="2:13" s="217" customFormat="1">
      <c r="B55" s="218"/>
      <c r="J55" s="218"/>
      <c r="M55" s="218"/>
    </row>
    <row r="56" spans="2:13" s="217" customFormat="1">
      <c r="B56" s="218"/>
      <c r="J56" s="218"/>
      <c r="M56" s="218"/>
    </row>
    <row r="57" spans="2:13" s="217" customFormat="1">
      <c r="B57" s="218"/>
      <c r="J57" s="218"/>
      <c r="M57" s="218"/>
    </row>
    <row r="58" spans="2:13" s="217" customFormat="1">
      <c r="B58" s="218"/>
      <c r="J58" s="218"/>
      <c r="M58" s="218"/>
    </row>
    <row r="59" spans="2:13" s="217" customFormat="1">
      <c r="B59" s="218"/>
      <c r="J59" s="218"/>
      <c r="M59" s="218"/>
    </row>
    <row r="60" spans="2:13" s="217" customFormat="1">
      <c r="B60" s="218"/>
      <c r="J60" s="218"/>
      <c r="M60" s="218"/>
    </row>
    <row r="61" spans="2:13" s="217" customFormat="1">
      <c r="B61" s="218"/>
      <c r="J61" s="218"/>
      <c r="M61" s="218"/>
    </row>
    <row r="62" spans="2:13" s="217" customFormat="1">
      <c r="B62" s="218"/>
      <c r="J62" s="218"/>
      <c r="M62" s="218"/>
    </row>
    <row r="63" spans="2:13" s="217" customFormat="1">
      <c r="B63" s="218"/>
      <c r="J63" s="218"/>
      <c r="M63" s="218"/>
    </row>
    <row r="64" spans="2:13" s="217" customFormat="1">
      <c r="B64" s="218"/>
      <c r="J64" s="218"/>
      <c r="M64" s="218"/>
    </row>
    <row r="65" spans="2:13" s="217" customFormat="1">
      <c r="B65" s="218"/>
      <c r="J65" s="218"/>
      <c r="M65" s="218"/>
    </row>
    <row r="66" spans="2:13" s="217" customFormat="1">
      <c r="B66" s="218"/>
      <c r="J66" s="218"/>
      <c r="M66" s="218"/>
    </row>
    <row r="67" spans="2:13" s="217" customFormat="1">
      <c r="B67" s="218"/>
      <c r="J67" s="218"/>
      <c r="M67" s="218"/>
    </row>
    <row r="68" spans="2:13" s="217" customFormat="1">
      <c r="B68" s="218"/>
      <c r="J68" s="218"/>
      <c r="M68" s="218"/>
    </row>
    <row r="69" spans="2:13" s="217" customFormat="1">
      <c r="B69" s="218"/>
      <c r="J69" s="218"/>
      <c r="M69" s="218"/>
    </row>
    <row r="70" spans="2:13" s="217" customFormat="1">
      <c r="B70" s="218"/>
      <c r="J70" s="218"/>
      <c r="M70" s="218"/>
    </row>
    <row r="71" spans="2:13" s="217" customFormat="1">
      <c r="B71" s="218"/>
      <c r="J71" s="218"/>
      <c r="M71" s="218"/>
    </row>
    <row r="72" spans="2:13" s="217" customFormat="1">
      <c r="B72" s="218"/>
      <c r="J72" s="218"/>
      <c r="M72" s="218"/>
    </row>
    <row r="73" spans="2:13" s="217" customFormat="1">
      <c r="B73" s="218"/>
      <c r="J73" s="218"/>
      <c r="M73" s="218"/>
    </row>
    <row r="74" spans="2:13" s="217" customFormat="1">
      <c r="B74" s="218"/>
      <c r="J74" s="218"/>
      <c r="M74" s="218"/>
    </row>
    <row r="75" spans="2:13" s="217" customFormat="1">
      <c r="B75" s="218"/>
      <c r="J75" s="218"/>
      <c r="M75" s="218"/>
    </row>
    <row r="76" spans="2:13" s="217" customFormat="1">
      <c r="B76" s="218"/>
      <c r="J76" s="218"/>
      <c r="M76" s="218"/>
    </row>
    <row r="77" spans="2:13" s="217" customFormat="1">
      <c r="B77" s="218"/>
      <c r="J77" s="218"/>
      <c r="M77" s="218"/>
    </row>
    <row r="78" spans="2:13" s="217" customFormat="1">
      <c r="B78" s="218"/>
      <c r="J78" s="218"/>
      <c r="M78" s="218"/>
    </row>
    <row r="79" spans="2:13" s="217" customFormat="1">
      <c r="B79" s="218"/>
      <c r="J79" s="218"/>
      <c r="M79" s="218"/>
    </row>
    <row r="80" spans="2:13" s="217" customFormat="1">
      <c r="B80" s="218"/>
      <c r="J80" s="218"/>
      <c r="M80" s="218"/>
    </row>
    <row r="81" spans="2:13" s="217" customFormat="1">
      <c r="B81" s="218"/>
      <c r="J81" s="218"/>
      <c r="M81" s="218"/>
    </row>
    <row r="82" spans="2:13" s="217" customFormat="1">
      <c r="B82" s="218"/>
      <c r="J82" s="218"/>
      <c r="M82" s="218"/>
    </row>
    <row r="83" spans="2:13" s="217" customFormat="1">
      <c r="B83" s="218"/>
      <c r="J83" s="218"/>
      <c r="M83" s="218"/>
    </row>
    <row r="84" spans="2:13" s="217" customFormat="1">
      <c r="B84" s="218"/>
      <c r="J84" s="218"/>
      <c r="M84" s="218"/>
    </row>
    <row r="85" spans="2:13" s="217" customFormat="1">
      <c r="B85" s="218"/>
      <c r="J85" s="218"/>
      <c r="M85" s="218"/>
    </row>
    <row r="86" spans="2:13" s="217" customFormat="1">
      <c r="B86" s="218"/>
      <c r="J86" s="218"/>
      <c r="M86" s="218"/>
    </row>
    <row r="87" spans="2:13" s="217" customFormat="1">
      <c r="B87" s="218"/>
      <c r="J87" s="218"/>
      <c r="M87" s="218"/>
    </row>
    <row r="88" spans="2:13" s="217" customFormat="1">
      <c r="B88" s="218"/>
      <c r="J88" s="218"/>
      <c r="M88" s="218"/>
    </row>
    <row r="89" spans="2:13" s="217" customFormat="1">
      <c r="B89" s="218"/>
      <c r="J89" s="218"/>
      <c r="M89" s="218"/>
    </row>
    <row r="90" spans="2:13" s="217" customFormat="1">
      <c r="B90" s="218"/>
      <c r="J90" s="218"/>
      <c r="M90" s="218"/>
    </row>
    <row r="91" spans="2:13" s="217" customFormat="1">
      <c r="B91" s="218"/>
      <c r="J91" s="218"/>
      <c r="M91" s="218"/>
    </row>
    <row r="92" spans="2:13" s="217" customFormat="1">
      <c r="B92" s="218"/>
      <c r="J92" s="218"/>
      <c r="M92" s="218"/>
    </row>
    <row r="93" spans="2:13" s="217" customFormat="1">
      <c r="B93" s="218"/>
      <c r="J93" s="218"/>
      <c r="M93" s="218"/>
    </row>
    <row r="94" spans="2:13" s="217" customFormat="1">
      <c r="B94" s="218"/>
      <c r="J94" s="218"/>
      <c r="M94" s="218"/>
    </row>
    <row r="95" spans="2:13" s="217" customFormat="1">
      <c r="B95" s="218"/>
      <c r="J95" s="218"/>
      <c r="M95" s="218"/>
    </row>
    <row r="96" spans="2:13" s="217" customFormat="1">
      <c r="B96" s="218"/>
      <c r="J96" s="218"/>
      <c r="M96" s="218"/>
    </row>
    <row r="97" spans="2:13" s="217" customFormat="1">
      <c r="B97" s="218"/>
      <c r="J97" s="218"/>
      <c r="M97" s="218"/>
    </row>
    <row r="98" spans="2:13" s="217" customFormat="1">
      <c r="B98" s="218"/>
      <c r="J98" s="218"/>
      <c r="M98" s="218"/>
    </row>
    <row r="99" spans="2:13" s="217" customFormat="1">
      <c r="B99" s="218"/>
      <c r="J99" s="218"/>
      <c r="M99" s="218"/>
    </row>
    <row r="100" spans="2:13" s="217" customFormat="1">
      <c r="B100" s="218"/>
      <c r="J100" s="218"/>
      <c r="M100" s="218"/>
    </row>
    <row r="101" spans="2:13" s="217" customFormat="1">
      <c r="B101" s="218"/>
      <c r="J101" s="218"/>
      <c r="M101" s="218"/>
    </row>
    <row r="102" spans="2:13" s="217" customFormat="1">
      <c r="B102" s="218"/>
      <c r="J102" s="218"/>
      <c r="M102" s="218"/>
    </row>
    <row r="103" spans="2:13" s="217" customFormat="1">
      <c r="B103" s="218"/>
      <c r="J103" s="218"/>
      <c r="M103" s="218"/>
    </row>
    <row r="104" spans="2:13" s="217" customFormat="1">
      <c r="B104" s="218"/>
      <c r="J104" s="218"/>
      <c r="M104" s="218"/>
    </row>
    <row r="105" spans="2:13" s="217" customFormat="1">
      <c r="B105" s="218"/>
      <c r="J105" s="218"/>
      <c r="M105" s="218"/>
    </row>
    <row r="106" spans="2:13" s="217" customFormat="1">
      <c r="B106" s="218"/>
      <c r="J106" s="218"/>
      <c r="M106" s="218"/>
    </row>
    <row r="107" spans="2:13" s="217" customFormat="1">
      <c r="B107" s="218"/>
      <c r="J107" s="218"/>
      <c r="M107" s="218"/>
    </row>
    <row r="108" spans="2:13" s="217" customFormat="1">
      <c r="B108" s="218"/>
      <c r="J108" s="218"/>
      <c r="M108" s="218"/>
    </row>
    <row r="109" spans="2:13" s="217" customFormat="1">
      <c r="B109" s="218"/>
      <c r="J109" s="218"/>
      <c r="M109" s="218"/>
    </row>
    <row r="110" spans="2:13" s="217" customFormat="1">
      <c r="B110" s="218"/>
      <c r="J110" s="218"/>
      <c r="M110" s="218"/>
    </row>
    <row r="111" spans="2:13" s="217" customFormat="1">
      <c r="B111" s="218"/>
      <c r="J111" s="218"/>
      <c r="M111" s="218"/>
    </row>
    <row r="112" spans="2:13" s="217" customFormat="1">
      <c r="B112" s="218"/>
      <c r="J112" s="218"/>
      <c r="M112" s="218"/>
    </row>
    <row r="113" spans="2:13" s="217" customFormat="1">
      <c r="B113" s="218"/>
      <c r="J113" s="218"/>
      <c r="M113" s="218"/>
    </row>
    <row r="114" spans="2:13" s="217" customFormat="1">
      <c r="B114" s="218"/>
      <c r="J114" s="218"/>
      <c r="M114" s="218"/>
    </row>
    <row r="115" spans="2:13" s="217" customFormat="1">
      <c r="B115" s="218"/>
      <c r="J115" s="218"/>
      <c r="M115" s="218"/>
    </row>
    <row r="116" spans="2:13" s="217" customFormat="1">
      <c r="B116" s="218"/>
      <c r="J116" s="218"/>
      <c r="M116" s="218"/>
    </row>
    <row r="117" spans="2:13" s="217" customFormat="1">
      <c r="B117" s="218"/>
      <c r="J117" s="218"/>
      <c r="M117" s="218"/>
    </row>
    <row r="118" spans="2:13" s="217" customFormat="1">
      <c r="B118" s="218"/>
      <c r="J118" s="218"/>
      <c r="M118" s="218"/>
    </row>
    <row r="119" spans="2:13" s="217" customFormat="1">
      <c r="B119" s="218"/>
      <c r="J119" s="218"/>
      <c r="M119" s="218"/>
    </row>
    <row r="120" spans="2:13" s="217" customFormat="1">
      <c r="B120" s="218"/>
      <c r="J120" s="218"/>
      <c r="M120" s="218"/>
    </row>
    <row r="121" spans="2:13" s="217" customFormat="1">
      <c r="B121" s="218"/>
      <c r="J121" s="218"/>
      <c r="M121" s="218"/>
    </row>
    <row r="122" spans="2:13" s="217" customFormat="1">
      <c r="B122" s="218"/>
      <c r="J122" s="218"/>
      <c r="M122" s="218"/>
    </row>
    <row r="123" spans="2:13" s="217" customFormat="1">
      <c r="B123" s="218"/>
      <c r="J123" s="218"/>
      <c r="M123" s="218"/>
    </row>
    <row r="124" spans="2:13" s="217" customFormat="1">
      <c r="B124" s="218"/>
      <c r="J124" s="218"/>
      <c r="M124" s="218"/>
    </row>
    <row r="125" spans="2:13" s="217" customFormat="1">
      <c r="B125" s="218"/>
      <c r="J125" s="218"/>
      <c r="M125" s="218"/>
    </row>
    <row r="126" spans="2:13" s="217" customFormat="1">
      <c r="B126" s="218"/>
      <c r="J126" s="218"/>
      <c r="M126" s="218"/>
    </row>
    <row r="127" spans="2:13" s="217" customFormat="1">
      <c r="B127" s="218"/>
      <c r="J127" s="218"/>
      <c r="M127" s="218"/>
    </row>
    <row r="128" spans="2:13" s="217" customFormat="1">
      <c r="B128" s="218"/>
      <c r="J128" s="218"/>
      <c r="M128" s="218"/>
    </row>
    <row r="129" spans="2:13" s="217" customFormat="1">
      <c r="B129" s="218"/>
      <c r="J129" s="218"/>
      <c r="M129" s="218"/>
    </row>
    <row r="130" spans="2:13" s="217" customFormat="1">
      <c r="B130" s="218"/>
      <c r="J130" s="218"/>
      <c r="M130" s="218"/>
    </row>
    <row r="131" spans="2:13" s="217" customFormat="1">
      <c r="B131" s="218"/>
      <c r="J131" s="218"/>
      <c r="M131" s="218"/>
    </row>
    <row r="132" spans="2:13" s="217" customFormat="1">
      <c r="B132" s="218"/>
      <c r="J132" s="218"/>
      <c r="M132" s="218"/>
    </row>
    <row r="133" spans="2:13" s="217" customFormat="1">
      <c r="B133" s="218"/>
      <c r="J133" s="218"/>
      <c r="M133" s="218"/>
    </row>
    <row r="134" spans="2:13" s="217" customFormat="1">
      <c r="B134" s="218"/>
      <c r="J134" s="218"/>
      <c r="M134" s="218"/>
    </row>
    <row r="135" spans="2:13" s="217" customFormat="1">
      <c r="B135" s="218"/>
      <c r="J135" s="218"/>
      <c r="M135" s="218"/>
    </row>
    <row r="136" spans="2:13" s="217" customFormat="1">
      <c r="B136" s="218"/>
      <c r="J136" s="218"/>
      <c r="M136" s="218"/>
    </row>
    <row r="137" spans="2:13" s="217" customFormat="1">
      <c r="B137" s="218"/>
      <c r="J137" s="218"/>
      <c r="M137" s="218"/>
    </row>
    <row r="138" spans="2:13" s="217" customFormat="1">
      <c r="B138" s="218"/>
      <c r="J138" s="218"/>
      <c r="M138" s="218"/>
    </row>
    <row r="139" spans="2:13" s="217" customFormat="1">
      <c r="B139" s="218"/>
      <c r="J139" s="218"/>
      <c r="M139" s="218"/>
    </row>
    <row r="140" spans="2:13" s="217" customFormat="1">
      <c r="B140" s="218"/>
      <c r="J140" s="218"/>
      <c r="M140" s="218"/>
    </row>
    <row r="141" spans="2:13" s="217" customFormat="1">
      <c r="B141" s="218"/>
      <c r="J141" s="218"/>
      <c r="M141" s="218"/>
    </row>
    <row r="142" spans="2:13" s="217" customFormat="1">
      <c r="B142" s="218"/>
      <c r="J142" s="218"/>
      <c r="M142" s="218"/>
    </row>
    <row r="143" spans="2:13" s="217" customFormat="1">
      <c r="B143" s="218"/>
      <c r="J143" s="218"/>
      <c r="M143" s="218"/>
    </row>
    <row r="144" spans="2:13" s="217" customFormat="1">
      <c r="B144" s="218"/>
      <c r="J144" s="218"/>
      <c r="M144" s="218"/>
    </row>
    <row r="145" spans="2:13" s="217" customFormat="1">
      <c r="B145" s="218"/>
      <c r="J145" s="218"/>
      <c r="M145" s="218"/>
    </row>
    <row r="146" spans="2:13" s="217" customFormat="1">
      <c r="B146" s="218"/>
      <c r="J146" s="218"/>
      <c r="M146" s="218"/>
    </row>
    <row r="147" spans="2:13" s="217" customFormat="1">
      <c r="B147" s="218"/>
      <c r="J147" s="218"/>
      <c r="M147" s="218"/>
    </row>
    <row r="148" spans="2:13" s="217" customFormat="1">
      <c r="B148" s="218"/>
      <c r="J148" s="218"/>
      <c r="M148" s="218"/>
    </row>
    <row r="149" spans="2:13" s="217" customFormat="1">
      <c r="B149" s="218"/>
      <c r="J149" s="218"/>
      <c r="M149" s="218"/>
    </row>
    <row r="150" spans="2:13" s="217" customFormat="1">
      <c r="B150" s="218"/>
      <c r="J150" s="218"/>
      <c r="M150" s="218"/>
    </row>
    <row r="151" spans="2:13" s="217" customFormat="1">
      <c r="B151" s="218"/>
      <c r="J151" s="218"/>
      <c r="M151" s="218"/>
    </row>
    <row r="152" spans="2:13" s="217" customFormat="1">
      <c r="B152" s="218"/>
      <c r="J152" s="218"/>
      <c r="M152" s="218"/>
    </row>
    <row r="153" spans="2:13" s="217" customFormat="1">
      <c r="B153" s="218"/>
      <c r="J153" s="218"/>
      <c r="M153" s="218"/>
    </row>
    <row r="154" spans="2:13" s="217" customFormat="1">
      <c r="B154" s="218"/>
      <c r="J154" s="218"/>
      <c r="M154" s="218"/>
    </row>
    <row r="155" spans="2:13" s="217" customFormat="1">
      <c r="B155" s="218"/>
      <c r="J155" s="218"/>
      <c r="M155" s="218"/>
    </row>
    <row r="156" spans="2:13" s="217" customFormat="1">
      <c r="B156" s="218"/>
      <c r="J156" s="218"/>
      <c r="M156" s="218"/>
    </row>
    <row r="157" spans="2:13" s="217" customFormat="1">
      <c r="B157" s="218"/>
      <c r="J157" s="218"/>
      <c r="M157" s="218"/>
    </row>
    <row r="158" spans="2:13" s="217" customFormat="1">
      <c r="B158" s="218"/>
      <c r="J158" s="218"/>
      <c r="M158" s="218"/>
    </row>
    <row r="159" spans="2:13" s="217" customFormat="1">
      <c r="B159" s="218"/>
      <c r="J159" s="218"/>
      <c r="M159" s="218"/>
    </row>
    <row r="160" spans="2:13" s="217" customFormat="1">
      <c r="B160" s="218"/>
      <c r="J160" s="218"/>
      <c r="M160" s="218"/>
    </row>
    <row r="161" spans="2:13" s="217" customFormat="1">
      <c r="B161" s="218"/>
      <c r="J161" s="218"/>
      <c r="M161" s="218"/>
    </row>
    <row r="162" spans="2:13" s="217" customFormat="1">
      <c r="B162" s="218"/>
      <c r="J162" s="218"/>
      <c r="M162" s="218"/>
    </row>
    <row r="163" spans="2:13" s="217" customFormat="1">
      <c r="B163" s="218"/>
      <c r="J163" s="218"/>
      <c r="M163" s="218"/>
    </row>
    <row r="164" spans="2:13" s="217" customFormat="1">
      <c r="B164" s="218"/>
      <c r="J164" s="218"/>
      <c r="M164" s="218"/>
    </row>
    <row r="165" spans="2:13" s="217" customFormat="1">
      <c r="B165" s="218"/>
      <c r="J165" s="218"/>
      <c r="M165" s="218"/>
    </row>
    <row r="166" spans="2:13" s="217" customFormat="1">
      <c r="B166" s="218"/>
      <c r="J166" s="218"/>
      <c r="M166" s="218"/>
    </row>
    <row r="167" spans="2:13" s="217" customFormat="1">
      <c r="B167" s="218"/>
      <c r="J167" s="218"/>
      <c r="M167" s="218"/>
    </row>
    <row r="168" spans="2:13" s="217" customFormat="1">
      <c r="B168" s="218"/>
      <c r="J168" s="218"/>
      <c r="M168" s="218"/>
    </row>
    <row r="169" spans="2:13" s="217" customFormat="1">
      <c r="B169" s="218"/>
      <c r="J169" s="218"/>
      <c r="M169" s="218"/>
    </row>
    <row r="170" spans="2:13" s="217" customFormat="1">
      <c r="B170" s="218"/>
      <c r="J170" s="218"/>
      <c r="M170" s="218"/>
    </row>
    <row r="171" spans="2:13" s="217" customFormat="1">
      <c r="B171" s="218"/>
      <c r="J171" s="218"/>
      <c r="M171" s="218"/>
    </row>
    <row r="172" spans="2:13" s="217" customFormat="1">
      <c r="B172" s="218"/>
      <c r="J172" s="218"/>
      <c r="M172" s="218"/>
    </row>
    <row r="173" spans="2:13" s="217" customFormat="1">
      <c r="B173" s="218"/>
      <c r="J173" s="218"/>
      <c r="M173" s="218"/>
    </row>
    <row r="174" spans="2:13" s="217" customFormat="1">
      <c r="B174" s="218"/>
      <c r="J174" s="218"/>
      <c r="M174" s="218"/>
    </row>
    <row r="175" spans="2:13" s="217" customFormat="1">
      <c r="B175" s="218"/>
      <c r="J175" s="218"/>
      <c r="M175" s="218"/>
    </row>
    <row r="176" spans="2:13" s="217" customFormat="1">
      <c r="B176" s="218"/>
      <c r="J176" s="218"/>
      <c r="M176" s="218"/>
    </row>
    <row r="177" spans="2:13" s="217" customFormat="1">
      <c r="B177" s="218"/>
      <c r="J177" s="218"/>
      <c r="M177" s="218"/>
    </row>
    <row r="178" spans="2:13" s="217" customFormat="1">
      <c r="B178" s="218"/>
      <c r="J178" s="218"/>
      <c r="M178" s="218"/>
    </row>
    <row r="179" spans="2:13" s="217" customFormat="1">
      <c r="B179" s="218"/>
      <c r="J179" s="218"/>
      <c r="M179" s="218"/>
    </row>
    <row r="180" spans="2:13" s="217" customFormat="1">
      <c r="B180" s="218"/>
      <c r="J180" s="218"/>
      <c r="M180" s="218"/>
    </row>
    <row r="181" spans="2:13" s="217" customFormat="1">
      <c r="B181" s="218"/>
      <c r="J181" s="218"/>
      <c r="M181" s="218"/>
    </row>
    <row r="182" spans="2:13" s="217" customFormat="1">
      <c r="B182" s="218"/>
      <c r="J182" s="218"/>
      <c r="M182" s="218"/>
    </row>
    <row r="183" spans="2:13" s="217" customFormat="1">
      <c r="B183" s="218"/>
      <c r="J183" s="218"/>
      <c r="M183" s="218"/>
    </row>
    <row r="184" spans="2:13" s="217" customFormat="1">
      <c r="B184" s="218"/>
      <c r="J184" s="218"/>
      <c r="M184" s="218"/>
    </row>
    <row r="185" spans="2:13" s="217" customFormat="1">
      <c r="B185" s="218"/>
      <c r="J185" s="218"/>
      <c r="M185" s="218"/>
    </row>
    <row r="186" spans="2:13" s="217" customFormat="1">
      <c r="B186" s="218"/>
      <c r="J186" s="218"/>
      <c r="M186" s="218"/>
    </row>
    <row r="187" spans="2:13" s="217" customFormat="1">
      <c r="B187" s="218"/>
      <c r="J187" s="218"/>
      <c r="M187" s="218"/>
    </row>
    <row r="188" spans="2:13" s="217" customFormat="1">
      <c r="B188" s="218"/>
      <c r="J188" s="218"/>
      <c r="M188" s="218"/>
    </row>
    <row r="189" spans="2:13" s="217" customFormat="1">
      <c r="B189" s="218"/>
      <c r="J189" s="218"/>
      <c r="M189" s="218"/>
    </row>
    <row r="190" spans="2:13" s="217" customFormat="1">
      <c r="B190" s="218"/>
      <c r="J190" s="218"/>
      <c r="M190" s="218"/>
    </row>
    <row r="191" spans="2:13" s="217" customFormat="1">
      <c r="B191" s="218"/>
      <c r="J191" s="218"/>
      <c r="M191" s="218"/>
    </row>
    <row r="192" spans="2:13" s="217" customFormat="1">
      <c r="B192" s="218"/>
      <c r="J192" s="218"/>
      <c r="M192" s="218"/>
    </row>
    <row r="193" spans="2:13" s="217" customFormat="1">
      <c r="B193" s="218"/>
      <c r="J193" s="218"/>
      <c r="M193" s="218"/>
    </row>
    <row r="194" spans="2:13" s="217" customFormat="1">
      <c r="B194" s="218"/>
      <c r="J194" s="218"/>
      <c r="M194" s="218"/>
    </row>
    <row r="195" spans="2:13" s="217" customFormat="1">
      <c r="B195" s="218"/>
      <c r="J195" s="218"/>
      <c r="M195" s="218"/>
    </row>
    <row r="196" spans="2:13" s="217" customFormat="1">
      <c r="B196" s="218"/>
      <c r="J196" s="218"/>
      <c r="M196" s="218"/>
    </row>
    <row r="197" spans="2:13" s="217" customFormat="1">
      <c r="B197" s="218"/>
      <c r="J197" s="218"/>
      <c r="M197" s="218"/>
    </row>
    <row r="198" spans="2:13" s="217" customFormat="1">
      <c r="B198" s="218"/>
      <c r="J198" s="218"/>
      <c r="M198" s="218"/>
    </row>
    <row r="199" spans="2:13" s="217" customFormat="1">
      <c r="B199" s="218"/>
      <c r="J199" s="218"/>
      <c r="M199" s="218"/>
    </row>
    <row r="200" spans="2:13" s="217" customFormat="1">
      <c r="B200" s="218"/>
      <c r="J200" s="218"/>
      <c r="M200" s="218"/>
    </row>
    <row r="201" spans="2:13" s="217" customFormat="1">
      <c r="B201" s="218"/>
      <c r="J201" s="218"/>
      <c r="M201" s="218"/>
    </row>
    <row r="202" spans="2:13" s="217" customFormat="1">
      <c r="B202" s="218"/>
      <c r="J202" s="218"/>
      <c r="M202" s="218"/>
    </row>
    <row r="203" spans="2:13" s="217" customFormat="1">
      <c r="B203" s="218"/>
      <c r="J203" s="218"/>
      <c r="M203" s="218"/>
    </row>
    <row r="204" spans="2:13" s="217" customFormat="1">
      <c r="B204" s="218"/>
      <c r="J204" s="218"/>
      <c r="M204" s="218"/>
    </row>
    <row r="205" spans="2:13" s="217" customFormat="1">
      <c r="B205" s="218"/>
      <c r="J205" s="218"/>
      <c r="M205" s="218"/>
    </row>
    <row r="206" spans="2:13" s="217" customFormat="1">
      <c r="B206" s="218"/>
      <c r="J206" s="218"/>
      <c r="M206" s="218"/>
    </row>
    <row r="207" spans="2:13" s="217" customFormat="1">
      <c r="B207" s="218"/>
      <c r="J207" s="218"/>
      <c r="M207" s="218"/>
    </row>
    <row r="208" spans="2:13" s="217" customFormat="1">
      <c r="B208" s="218"/>
      <c r="J208" s="218"/>
      <c r="M208" s="218"/>
    </row>
    <row r="209" spans="2:13" s="217" customFormat="1">
      <c r="B209" s="218"/>
      <c r="J209" s="218"/>
      <c r="M209" s="218"/>
    </row>
    <row r="210" spans="2:13" s="217" customFormat="1">
      <c r="B210" s="218"/>
      <c r="J210" s="218"/>
      <c r="M210" s="218"/>
    </row>
    <row r="211" spans="2:13" s="217" customFormat="1">
      <c r="B211" s="218"/>
      <c r="J211" s="218"/>
      <c r="M211" s="218"/>
    </row>
    <row r="212" spans="2:13" s="217" customFormat="1">
      <c r="B212" s="218"/>
      <c r="J212" s="218"/>
      <c r="M212" s="218"/>
    </row>
    <row r="213" spans="2:13" s="217" customFormat="1">
      <c r="B213" s="218"/>
      <c r="J213" s="218"/>
      <c r="M213" s="218"/>
    </row>
    <row r="214" spans="2:13" s="217" customFormat="1">
      <c r="B214" s="218"/>
      <c r="J214" s="218"/>
      <c r="M214" s="218"/>
    </row>
    <row r="215" spans="2:13" s="217" customFormat="1">
      <c r="B215" s="218"/>
      <c r="J215" s="218"/>
      <c r="M215" s="218"/>
    </row>
    <row r="216" spans="2:13" s="217" customFormat="1">
      <c r="B216" s="218"/>
      <c r="J216" s="218"/>
      <c r="M216" s="218"/>
    </row>
    <row r="217" spans="2:13" s="217" customFormat="1">
      <c r="B217" s="218"/>
      <c r="J217" s="218"/>
      <c r="M217" s="218"/>
    </row>
    <row r="218" spans="2:13" s="217" customFormat="1">
      <c r="B218" s="218"/>
      <c r="J218" s="218"/>
      <c r="M218" s="218"/>
    </row>
    <row r="219" spans="2:13" s="217" customFormat="1">
      <c r="B219" s="218"/>
      <c r="J219" s="218"/>
      <c r="M219" s="218"/>
    </row>
    <row r="220" spans="2:13" s="217" customFormat="1">
      <c r="B220" s="218"/>
      <c r="J220" s="218"/>
      <c r="M220" s="218"/>
    </row>
    <row r="221" spans="2:13" s="217" customFormat="1">
      <c r="B221" s="218"/>
      <c r="J221" s="218"/>
      <c r="M221" s="218"/>
    </row>
    <row r="222" spans="2:13" s="217" customFormat="1">
      <c r="B222" s="218"/>
      <c r="J222" s="218"/>
      <c r="M222" s="218"/>
    </row>
    <row r="223" spans="2:13" s="217" customFormat="1">
      <c r="B223" s="218"/>
      <c r="J223" s="218"/>
      <c r="M223" s="218"/>
    </row>
    <row r="224" spans="2:13" s="217" customFormat="1">
      <c r="B224" s="218"/>
      <c r="J224" s="218"/>
      <c r="M224" s="218"/>
    </row>
    <row r="225" spans="2:13" s="217" customFormat="1">
      <c r="B225" s="218"/>
      <c r="J225" s="218"/>
      <c r="M225" s="218"/>
    </row>
    <row r="226" spans="2:13" s="217" customFormat="1">
      <c r="B226" s="218"/>
      <c r="J226" s="218"/>
      <c r="M226" s="218"/>
    </row>
    <row r="227" spans="2:13" s="217" customFormat="1">
      <c r="B227" s="218"/>
      <c r="J227" s="218"/>
      <c r="M227" s="218"/>
    </row>
    <row r="228" spans="2:13" s="217" customFormat="1">
      <c r="B228" s="218"/>
      <c r="J228" s="218"/>
      <c r="M228" s="218"/>
    </row>
    <row r="229" spans="2:13" s="217" customFormat="1">
      <c r="B229" s="218"/>
      <c r="J229" s="218"/>
      <c r="M229" s="218"/>
    </row>
    <row r="230" spans="2:13" s="217" customFormat="1">
      <c r="B230" s="218"/>
      <c r="J230" s="218"/>
      <c r="M230" s="218"/>
    </row>
    <row r="231" spans="2:13" s="217" customFormat="1">
      <c r="B231" s="218"/>
      <c r="J231" s="218"/>
      <c r="M231" s="218"/>
    </row>
    <row r="232" spans="2:13" s="217" customFormat="1">
      <c r="B232" s="218"/>
      <c r="J232" s="218"/>
      <c r="M232" s="218"/>
    </row>
    <row r="233" spans="2:13" s="217" customFormat="1">
      <c r="B233" s="218"/>
      <c r="J233" s="218"/>
      <c r="M233" s="218"/>
    </row>
    <row r="234" spans="2:13" s="217" customFormat="1">
      <c r="B234" s="218"/>
      <c r="J234" s="218"/>
      <c r="M234" s="218"/>
    </row>
    <row r="235" spans="2:13" s="217" customFormat="1">
      <c r="B235" s="218"/>
      <c r="J235" s="218"/>
      <c r="M235" s="218"/>
    </row>
    <row r="236" spans="2:13" s="217" customFormat="1">
      <c r="B236" s="218"/>
      <c r="J236" s="218"/>
      <c r="M236" s="218"/>
    </row>
    <row r="237" spans="2:13" s="217" customFormat="1">
      <c r="B237" s="218"/>
      <c r="J237" s="218"/>
      <c r="M237" s="218"/>
    </row>
    <row r="238" spans="2:13" s="217" customFormat="1">
      <c r="B238" s="218"/>
      <c r="J238" s="218"/>
      <c r="M238" s="218"/>
    </row>
    <row r="239" spans="2:13" s="217" customFormat="1">
      <c r="B239" s="218"/>
      <c r="J239" s="218"/>
      <c r="M239" s="218"/>
    </row>
    <row r="240" spans="2:13" s="217" customFormat="1">
      <c r="B240" s="218"/>
      <c r="J240" s="218"/>
      <c r="M240" s="218"/>
    </row>
    <row r="241" spans="2:13" s="217" customFormat="1">
      <c r="B241" s="218"/>
      <c r="J241" s="218"/>
      <c r="M241" s="218"/>
    </row>
    <row r="242" spans="2:13" s="217" customFormat="1">
      <c r="B242" s="218"/>
      <c r="J242" s="218"/>
      <c r="M242" s="218"/>
    </row>
    <row r="243" spans="2:13" s="217" customFormat="1">
      <c r="B243" s="218"/>
      <c r="J243" s="218"/>
      <c r="M243" s="218"/>
    </row>
    <row r="244" spans="2:13" s="217" customFormat="1">
      <c r="B244" s="218"/>
      <c r="J244" s="218"/>
      <c r="M244" s="218"/>
    </row>
    <row r="245" spans="2:13" s="217" customFormat="1">
      <c r="B245" s="218"/>
      <c r="J245" s="218"/>
      <c r="M245" s="218"/>
    </row>
    <row r="246" spans="2:13" s="217" customFormat="1">
      <c r="B246" s="218"/>
      <c r="J246" s="218"/>
      <c r="M246" s="218"/>
    </row>
    <row r="247" spans="2:13" s="217" customFormat="1">
      <c r="B247" s="218"/>
      <c r="J247" s="218"/>
      <c r="M247" s="218"/>
    </row>
    <row r="248" spans="2:13" s="217" customFormat="1">
      <c r="B248" s="218"/>
      <c r="J248" s="218"/>
      <c r="M248" s="218"/>
    </row>
    <row r="249" spans="2:13" s="217" customFormat="1">
      <c r="B249" s="218"/>
      <c r="J249" s="218"/>
      <c r="M249" s="218"/>
    </row>
    <row r="250" spans="2:13" s="217" customFormat="1">
      <c r="B250" s="218"/>
      <c r="J250" s="218"/>
      <c r="M250" s="218"/>
    </row>
    <row r="251" spans="2:13" s="217" customFormat="1">
      <c r="B251" s="218"/>
      <c r="J251" s="218"/>
      <c r="M251" s="218"/>
    </row>
    <row r="252" spans="2:13" s="217" customFormat="1">
      <c r="B252" s="218"/>
      <c r="J252" s="218"/>
      <c r="M252" s="218"/>
    </row>
    <row r="253" spans="2:13" s="217" customFormat="1">
      <c r="B253" s="218"/>
      <c r="J253" s="218"/>
      <c r="M253" s="218"/>
    </row>
    <row r="254" spans="2:13" s="217" customFormat="1">
      <c r="B254" s="218"/>
      <c r="J254" s="218"/>
      <c r="M254" s="218"/>
    </row>
    <row r="255" spans="2:13" s="217" customFormat="1">
      <c r="B255" s="218"/>
      <c r="J255" s="218"/>
      <c r="M255" s="218"/>
    </row>
    <row r="256" spans="2:13" s="217" customFormat="1">
      <c r="B256" s="218"/>
      <c r="J256" s="218"/>
      <c r="M256" s="218"/>
    </row>
    <row r="257" spans="2:13" s="217" customFormat="1">
      <c r="B257" s="218"/>
      <c r="J257" s="218"/>
      <c r="M257" s="218"/>
    </row>
    <row r="258" spans="2:13" s="217" customFormat="1">
      <c r="B258" s="218"/>
      <c r="J258" s="218"/>
      <c r="M258" s="218"/>
    </row>
    <row r="259" spans="2:13" s="217" customFormat="1">
      <c r="B259" s="218"/>
      <c r="J259" s="218"/>
      <c r="M259" s="218"/>
    </row>
    <row r="260" spans="2:13" s="217" customFormat="1">
      <c r="B260" s="218"/>
      <c r="J260" s="218"/>
      <c r="M260" s="218"/>
    </row>
    <row r="261" spans="2:13" s="217" customFormat="1">
      <c r="B261" s="218"/>
      <c r="J261" s="218"/>
      <c r="M261" s="218"/>
    </row>
    <row r="262" spans="2:13" s="217" customFormat="1">
      <c r="B262" s="218"/>
      <c r="J262" s="218"/>
      <c r="M262" s="218"/>
    </row>
    <row r="263" spans="2:13" s="217" customFormat="1">
      <c r="B263" s="218"/>
      <c r="J263" s="218"/>
      <c r="M263" s="218"/>
    </row>
    <row r="264" spans="2:13" s="217" customFormat="1">
      <c r="B264" s="218"/>
      <c r="J264" s="218"/>
      <c r="M264" s="218"/>
    </row>
    <row r="265" spans="2:13" s="217" customFormat="1">
      <c r="B265" s="218"/>
      <c r="J265" s="218"/>
      <c r="M265" s="218"/>
    </row>
    <row r="266" spans="2:13" s="217" customFormat="1">
      <c r="B266" s="218"/>
      <c r="J266" s="218"/>
      <c r="M266" s="218"/>
    </row>
    <row r="267" spans="2:13" s="217" customFormat="1">
      <c r="B267" s="218"/>
      <c r="J267" s="218"/>
      <c r="M267" s="218"/>
    </row>
    <row r="268" spans="2:13" s="217" customFormat="1">
      <c r="B268" s="218"/>
      <c r="J268" s="218"/>
      <c r="M268" s="218"/>
    </row>
    <row r="269" spans="2:13" s="217" customFormat="1">
      <c r="B269" s="218"/>
      <c r="J269" s="218"/>
      <c r="M269" s="218"/>
    </row>
    <row r="270" spans="2:13" s="217" customFormat="1">
      <c r="B270" s="218"/>
      <c r="J270" s="218"/>
      <c r="M270" s="218"/>
    </row>
    <row r="271" spans="2:13" s="217" customFormat="1">
      <c r="B271" s="218"/>
      <c r="J271" s="218"/>
      <c r="M271" s="218"/>
    </row>
    <row r="272" spans="2:13" s="217" customFormat="1">
      <c r="B272" s="218"/>
      <c r="J272" s="218"/>
      <c r="M272" s="218"/>
    </row>
    <row r="273" spans="2:13" s="217" customFormat="1">
      <c r="B273" s="218"/>
      <c r="J273" s="218"/>
      <c r="M273" s="218"/>
    </row>
    <row r="274" spans="2:13" s="217" customFormat="1">
      <c r="B274" s="218"/>
      <c r="J274" s="218"/>
      <c r="M274" s="218"/>
    </row>
    <row r="275" spans="2:13" s="217" customFormat="1">
      <c r="B275" s="218"/>
      <c r="J275" s="218"/>
      <c r="M275" s="218"/>
    </row>
    <row r="276" spans="2:13" s="217" customFormat="1">
      <c r="B276" s="218"/>
      <c r="J276" s="218"/>
      <c r="M276" s="218"/>
    </row>
    <row r="277" spans="2:13" s="217" customFormat="1">
      <c r="B277" s="218"/>
      <c r="J277" s="218"/>
      <c r="M277" s="218"/>
    </row>
    <row r="278" spans="2:13" s="217" customFormat="1">
      <c r="B278" s="218"/>
      <c r="J278" s="218"/>
      <c r="M278" s="218"/>
    </row>
    <row r="279" spans="2:13" s="217" customFormat="1">
      <c r="B279" s="218"/>
      <c r="J279" s="218"/>
      <c r="M279" s="218"/>
    </row>
    <row r="280" spans="2:13" s="217" customFormat="1">
      <c r="B280" s="218"/>
      <c r="J280" s="218"/>
      <c r="M280" s="218"/>
    </row>
    <row r="281" spans="2:13" s="217" customFormat="1">
      <c r="B281" s="218"/>
      <c r="J281" s="218"/>
      <c r="M281" s="218"/>
    </row>
    <row r="282" spans="2:13" s="217" customFormat="1">
      <c r="B282" s="218"/>
      <c r="J282" s="218"/>
      <c r="M282" s="218"/>
    </row>
    <row r="283" spans="2:13" s="217" customFormat="1">
      <c r="B283" s="218"/>
      <c r="J283" s="218"/>
      <c r="M283" s="218"/>
    </row>
    <row r="284" spans="2:13" s="217" customFormat="1">
      <c r="B284" s="218"/>
      <c r="J284" s="218"/>
      <c r="M284" s="218"/>
    </row>
    <row r="285" spans="2:13" s="217" customFormat="1">
      <c r="B285" s="218"/>
      <c r="J285" s="218"/>
      <c r="M285" s="218"/>
    </row>
    <row r="286" spans="2:13" s="217" customFormat="1">
      <c r="B286" s="218"/>
      <c r="J286" s="218"/>
      <c r="M286" s="218"/>
    </row>
    <row r="287" spans="2:13" s="217" customFormat="1">
      <c r="B287" s="218"/>
      <c r="J287" s="218"/>
      <c r="M287" s="218"/>
    </row>
    <row r="288" spans="2:13" s="217" customFormat="1">
      <c r="B288" s="218"/>
      <c r="J288" s="218"/>
      <c r="M288" s="218"/>
    </row>
    <row r="289" spans="2:13" s="217" customFormat="1">
      <c r="B289" s="218"/>
      <c r="J289" s="218"/>
      <c r="M289" s="218"/>
    </row>
    <row r="290" spans="2:13" s="217" customFormat="1">
      <c r="B290" s="218"/>
      <c r="J290" s="218"/>
      <c r="M290" s="218"/>
    </row>
    <row r="291" spans="2:13" s="217" customFormat="1">
      <c r="B291" s="218"/>
      <c r="J291" s="218"/>
      <c r="M291" s="218"/>
    </row>
    <row r="292" spans="2:13" s="217" customFormat="1">
      <c r="B292" s="218"/>
      <c r="J292" s="218"/>
      <c r="M292" s="218"/>
    </row>
    <row r="293" spans="2:13" s="217" customFormat="1">
      <c r="B293" s="218"/>
      <c r="J293" s="218"/>
      <c r="M293" s="218"/>
    </row>
    <row r="294" spans="2:13" s="217" customFormat="1">
      <c r="B294" s="218"/>
      <c r="J294" s="218"/>
      <c r="M294" s="218"/>
    </row>
    <row r="295" spans="2:13" s="217" customFormat="1">
      <c r="B295" s="218"/>
      <c r="J295" s="218"/>
      <c r="M295" s="218"/>
    </row>
    <row r="296" spans="2:13" s="217" customFormat="1">
      <c r="B296" s="218"/>
      <c r="J296" s="218"/>
      <c r="M296" s="218"/>
    </row>
    <row r="297" spans="2:13" s="217" customFormat="1">
      <c r="B297" s="218"/>
      <c r="J297" s="218"/>
      <c r="M297" s="218"/>
    </row>
    <row r="298" spans="2:13" s="217" customFormat="1">
      <c r="B298" s="218"/>
      <c r="J298" s="218"/>
      <c r="M298" s="218"/>
    </row>
    <row r="299" spans="2:13" s="217" customFormat="1">
      <c r="B299" s="218"/>
      <c r="J299" s="218"/>
      <c r="M299" s="218"/>
    </row>
    <row r="300" spans="2:13" s="217" customFormat="1">
      <c r="B300" s="218"/>
      <c r="J300" s="218"/>
      <c r="M300" s="218"/>
    </row>
    <row r="301" spans="2:13" s="217" customFormat="1">
      <c r="B301" s="218"/>
      <c r="J301" s="218"/>
      <c r="M301" s="218"/>
    </row>
    <row r="302" spans="2:13" s="217" customFormat="1">
      <c r="B302" s="218"/>
      <c r="J302" s="218"/>
      <c r="M302" s="218"/>
    </row>
    <row r="303" spans="2:13" s="217" customFormat="1">
      <c r="B303" s="218"/>
      <c r="J303" s="218"/>
      <c r="M303" s="218"/>
    </row>
    <row r="304" spans="2:13" s="217" customFormat="1">
      <c r="B304" s="218"/>
      <c r="J304" s="218"/>
      <c r="M304" s="218"/>
    </row>
    <row r="305" spans="2:13" s="217" customFormat="1">
      <c r="B305" s="218"/>
      <c r="J305" s="218"/>
      <c r="M305" s="218"/>
    </row>
    <row r="306" spans="2:13" s="217" customFormat="1">
      <c r="B306" s="218"/>
      <c r="J306" s="218"/>
      <c r="M306" s="218"/>
    </row>
    <row r="307" spans="2:13" s="217" customFormat="1">
      <c r="B307" s="218"/>
      <c r="J307" s="218"/>
      <c r="M307" s="218"/>
    </row>
    <row r="308" spans="2:13" s="217" customFormat="1">
      <c r="B308" s="218"/>
      <c r="J308" s="218"/>
      <c r="M308" s="218"/>
    </row>
    <row r="309" spans="2:13" s="217" customFormat="1">
      <c r="B309" s="218"/>
      <c r="J309" s="218"/>
      <c r="M309" s="218"/>
    </row>
    <row r="310" spans="2:13" s="217" customFormat="1">
      <c r="B310" s="218"/>
      <c r="J310" s="218"/>
      <c r="M310" s="218"/>
    </row>
    <row r="311" spans="2:13" s="217" customFormat="1">
      <c r="B311" s="218"/>
      <c r="J311" s="218"/>
      <c r="M311" s="218"/>
    </row>
    <row r="312" spans="2:13" s="217" customFormat="1">
      <c r="B312" s="218"/>
      <c r="J312" s="218"/>
      <c r="M312" s="218"/>
    </row>
    <row r="313" spans="2:13" s="217" customFormat="1">
      <c r="B313" s="218"/>
      <c r="J313" s="218"/>
      <c r="M313" s="218"/>
    </row>
    <row r="314" spans="2:13" s="217" customFormat="1">
      <c r="B314" s="218"/>
      <c r="J314" s="218"/>
      <c r="M314" s="218"/>
    </row>
    <row r="315" spans="2:13" s="217" customFormat="1">
      <c r="B315" s="218"/>
      <c r="J315" s="218"/>
      <c r="M315" s="218"/>
    </row>
    <row r="316" spans="2:13" s="217" customFormat="1">
      <c r="B316" s="218"/>
      <c r="J316" s="218"/>
      <c r="M316" s="218"/>
    </row>
    <row r="317" spans="2:13" s="217" customFormat="1">
      <c r="B317" s="218"/>
      <c r="J317" s="218"/>
      <c r="M317" s="218"/>
    </row>
    <row r="318" spans="2:13" s="217" customFormat="1">
      <c r="B318" s="218"/>
      <c r="J318" s="218"/>
      <c r="M318" s="218"/>
    </row>
    <row r="319" spans="2:13" s="217" customFormat="1">
      <c r="B319" s="218"/>
      <c r="J319" s="218"/>
      <c r="M319" s="218"/>
    </row>
    <row r="320" spans="2:13" s="217" customFormat="1">
      <c r="B320" s="218"/>
      <c r="J320" s="218"/>
      <c r="M320" s="218"/>
    </row>
    <row r="321" spans="2:13" s="217" customFormat="1">
      <c r="B321" s="218"/>
      <c r="J321" s="218"/>
      <c r="M321" s="218"/>
    </row>
    <row r="322" spans="2:13" s="217" customFormat="1">
      <c r="B322" s="218"/>
      <c r="J322" s="218"/>
      <c r="M322" s="218"/>
    </row>
    <row r="323" spans="2:13" s="217" customFormat="1">
      <c r="B323" s="218"/>
      <c r="J323" s="218"/>
      <c r="M323" s="218"/>
    </row>
    <row r="324" spans="2:13" s="217" customFormat="1">
      <c r="B324" s="218"/>
      <c r="J324" s="218"/>
      <c r="M324" s="218"/>
    </row>
    <row r="325" spans="2:13" s="217" customFormat="1">
      <c r="B325" s="218"/>
      <c r="J325" s="218"/>
      <c r="M325" s="218"/>
    </row>
    <row r="326" spans="2:13" s="217" customFormat="1">
      <c r="B326" s="218"/>
      <c r="J326" s="218"/>
      <c r="M326" s="218"/>
    </row>
    <row r="327" spans="2:13" s="217" customFormat="1">
      <c r="B327" s="218"/>
      <c r="J327" s="218"/>
      <c r="M327" s="218"/>
    </row>
    <row r="328" spans="2:13" s="217" customFormat="1">
      <c r="B328" s="218"/>
      <c r="J328" s="218"/>
      <c r="M328" s="218"/>
    </row>
    <row r="329" spans="2:13" s="217" customFormat="1">
      <c r="B329" s="218"/>
      <c r="J329" s="218"/>
      <c r="M329" s="218"/>
    </row>
    <row r="330" spans="2:13" s="217" customFormat="1">
      <c r="B330" s="218"/>
      <c r="J330" s="218"/>
      <c r="M330" s="218"/>
    </row>
    <row r="331" spans="2:13" s="217" customFormat="1">
      <c r="B331" s="218"/>
      <c r="J331" s="218"/>
      <c r="M331" s="218"/>
    </row>
    <row r="332" spans="2:13" s="217" customFormat="1">
      <c r="B332" s="218"/>
      <c r="J332" s="218"/>
      <c r="M332" s="218"/>
    </row>
    <row r="333" spans="2:13" s="217" customFormat="1">
      <c r="B333" s="218"/>
      <c r="J333" s="218"/>
      <c r="M333" s="218"/>
    </row>
    <row r="334" spans="2:13" s="217" customFormat="1">
      <c r="B334" s="218"/>
      <c r="J334" s="218"/>
      <c r="M334" s="218"/>
    </row>
    <row r="335" spans="2:13" s="217" customFormat="1">
      <c r="B335" s="218"/>
      <c r="J335" s="218"/>
      <c r="M335" s="218"/>
    </row>
    <row r="336" spans="2:13" s="217" customFormat="1">
      <c r="B336" s="218"/>
      <c r="J336" s="218"/>
      <c r="M336" s="218"/>
    </row>
    <row r="337" spans="2:13" s="217" customFormat="1">
      <c r="B337" s="218"/>
      <c r="J337" s="218"/>
      <c r="M337" s="218"/>
    </row>
    <row r="338" spans="2:13" s="217" customFormat="1">
      <c r="B338" s="218"/>
      <c r="J338" s="218"/>
      <c r="M338" s="218"/>
    </row>
    <row r="339" spans="2:13" s="217" customFormat="1">
      <c r="B339" s="218"/>
      <c r="J339" s="218"/>
      <c r="M339" s="218"/>
    </row>
    <row r="340" spans="2:13" s="217" customFormat="1">
      <c r="B340" s="218"/>
      <c r="J340" s="218"/>
      <c r="M340" s="218"/>
    </row>
    <row r="341" spans="2:13" s="217" customFormat="1">
      <c r="B341" s="218"/>
      <c r="J341" s="218"/>
      <c r="M341" s="218"/>
    </row>
    <row r="342" spans="2:13" s="217" customFormat="1">
      <c r="B342" s="218"/>
      <c r="J342" s="218"/>
      <c r="M342" s="218"/>
    </row>
    <row r="343" spans="2:13" s="217" customFormat="1">
      <c r="B343" s="218"/>
      <c r="J343" s="218"/>
      <c r="M343" s="218"/>
    </row>
    <row r="344" spans="2:13" s="217" customFormat="1">
      <c r="B344" s="218"/>
      <c r="J344" s="218"/>
      <c r="M344" s="218"/>
    </row>
    <row r="345" spans="2:13" s="217" customFormat="1">
      <c r="B345" s="218"/>
      <c r="J345" s="218"/>
      <c r="M345" s="218"/>
    </row>
    <row r="346" spans="2:13" s="217" customFormat="1">
      <c r="B346" s="218"/>
      <c r="J346" s="218"/>
      <c r="M346" s="218"/>
    </row>
    <row r="347" spans="2:13" s="217" customFormat="1">
      <c r="B347" s="218"/>
      <c r="J347" s="218"/>
      <c r="M347" s="218"/>
    </row>
    <row r="348" spans="2:13" s="217" customFormat="1">
      <c r="B348" s="218"/>
      <c r="J348" s="218"/>
      <c r="M348" s="218"/>
    </row>
    <row r="349" spans="2:13" s="217" customFormat="1">
      <c r="B349" s="218"/>
      <c r="J349" s="218"/>
      <c r="M349" s="218"/>
    </row>
    <row r="350" spans="2:13" s="217" customFormat="1">
      <c r="B350" s="218"/>
      <c r="J350" s="218"/>
      <c r="M350" s="218"/>
    </row>
    <row r="351" spans="2:13" s="217" customFormat="1">
      <c r="B351" s="218"/>
      <c r="J351" s="218"/>
      <c r="M351" s="218"/>
    </row>
    <row r="352" spans="2:13" s="217" customFormat="1">
      <c r="B352" s="218"/>
      <c r="J352" s="218"/>
      <c r="M352" s="218"/>
    </row>
    <row r="353" spans="2:13" s="217" customFormat="1">
      <c r="B353" s="218"/>
      <c r="J353" s="218"/>
      <c r="M353" s="218"/>
    </row>
    <row r="354" spans="2:13" s="217" customFormat="1">
      <c r="B354" s="218"/>
      <c r="J354" s="218"/>
      <c r="M354" s="218"/>
    </row>
    <row r="355" spans="2:13" s="217" customFormat="1">
      <c r="B355" s="218"/>
      <c r="J355" s="218"/>
      <c r="M355" s="218"/>
    </row>
    <row r="356" spans="2:13" s="217" customFormat="1">
      <c r="B356" s="218"/>
      <c r="J356" s="218"/>
      <c r="M356" s="218"/>
    </row>
    <row r="357" spans="2:13" s="217" customFormat="1">
      <c r="B357" s="218"/>
      <c r="J357" s="218"/>
      <c r="M357" s="218"/>
    </row>
    <row r="358" spans="2:13" s="217" customFormat="1">
      <c r="B358" s="218"/>
      <c r="J358" s="218"/>
      <c r="M358" s="218"/>
    </row>
    <row r="359" spans="2:13" s="217" customFormat="1">
      <c r="B359" s="218"/>
      <c r="J359" s="218"/>
      <c r="M359" s="218"/>
    </row>
    <row r="360" spans="2:13" s="217" customFormat="1">
      <c r="B360" s="218"/>
      <c r="J360" s="218"/>
      <c r="M360" s="218"/>
    </row>
    <row r="361" spans="2:13" s="217" customFormat="1">
      <c r="B361" s="218"/>
      <c r="J361" s="218"/>
      <c r="M361" s="218"/>
    </row>
    <row r="362" spans="2:13" s="217" customFormat="1">
      <c r="B362" s="218"/>
      <c r="J362" s="218"/>
      <c r="M362" s="218"/>
    </row>
    <row r="363" spans="2:13" s="217" customFormat="1">
      <c r="B363" s="218"/>
      <c r="J363" s="218"/>
      <c r="M363" s="218"/>
    </row>
    <row r="364" spans="2:13" s="217" customFormat="1">
      <c r="B364" s="218"/>
      <c r="J364" s="218"/>
      <c r="M364" s="218"/>
    </row>
    <row r="365" spans="2:13" s="217" customFormat="1">
      <c r="B365" s="218"/>
      <c r="J365" s="218"/>
      <c r="M365" s="218"/>
    </row>
    <row r="366" spans="2:13" s="217" customFormat="1">
      <c r="B366" s="218"/>
      <c r="J366" s="218"/>
      <c r="M366" s="218"/>
    </row>
    <row r="367" spans="2:13" s="217" customFormat="1">
      <c r="B367" s="218"/>
      <c r="J367" s="218"/>
      <c r="M367" s="218"/>
    </row>
    <row r="368" spans="2:13" s="217" customFormat="1">
      <c r="B368" s="218"/>
      <c r="J368" s="218"/>
      <c r="M368" s="218"/>
    </row>
    <row r="369" spans="2:13" s="217" customFormat="1">
      <c r="B369" s="218"/>
      <c r="J369" s="218"/>
      <c r="M369" s="218"/>
    </row>
    <row r="370" spans="2:13" s="217" customFormat="1">
      <c r="B370" s="218"/>
      <c r="J370" s="218"/>
      <c r="M370" s="218"/>
    </row>
    <row r="371" spans="2:13" s="217" customFormat="1">
      <c r="B371" s="218"/>
      <c r="J371" s="218"/>
      <c r="M371" s="218"/>
    </row>
    <row r="372" spans="2:13" s="217" customFormat="1">
      <c r="B372" s="218"/>
      <c r="J372" s="218"/>
      <c r="M372" s="218"/>
    </row>
    <row r="373" spans="2:13" s="217" customFormat="1">
      <c r="B373" s="218"/>
      <c r="J373" s="218"/>
      <c r="M373" s="218"/>
    </row>
    <row r="374" spans="2:13" s="217" customFormat="1">
      <c r="B374" s="218"/>
      <c r="J374" s="218"/>
      <c r="M374" s="218"/>
    </row>
    <row r="375" spans="2:13" s="217" customFormat="1">
      <c r="B375" s="218"/>
      <c r="J375" s="218"/>
      <c r="M375" s="218"/>
    </row>
    <row r="376" spans="2:13" s="217" customFormat="1">
      <c r="B376" s="218"/>
      <c r="J376" s="218"/>
      <c r="M376" s="218"/>
    </row>
    <row r="377" spans="2:13" s="217" customFormat="1">
      <c r="B377" s="218"/>
      <c r="J377" s="218"/>
      <c r="M377" s="218"/>
    </row>
    <row r="378" spans="2:13" s="217" customFormat="1">
      <c r="B378" s="218"/>
      <c r="J378" s="218"/>
      <c r="M378" s="218"/>
    </row>
    <row r="379" spans="2:13" s="217" customFormat="1">
      <c r="B379" s="218"/>
      <c r="J379" s="218"/>
      <c r="M379" s="218"/>
    </row>
    <row r="380" spans="2:13" s="217" customFormat="1">
      <c r="B380" s="218"/>
      <c r="J380" s="218"/>
      <c r="M380" s="218"/>
    </row>
    <row r="381" spans="2:13" s="217" customFormat="1">
      <c r="B381" s="218"/>
      <c r="J381" s="218"/>
      <c r="M381" s="218"/>
    </row>
    <row r="382" spans="2:13" s="217" customFormat="1">
      <c r="B382" s="218"/>
      <c r="J382" s="218"/>
      <c r="M382" s="218"/>
    </row>
    <row r="383" spans="2:13" s="217" customFormat="1">
      <c r="B383" s="218"/>
      <c r="J383" s="218"/>
      <c r="M383" s="218"/>
    </row>
    <row r="384" spans="2:13" s="217" customFormat="1">
      <c r="B384" s="218"/>
      <c r="J384" s="218"/>
      <c r="M384" s="218"/>
    </row>
    <row r="385" spans="2:13" s="217" customFormat="1">
      <c r="B385" s="218"/>
      <c r="J385" s="218"/>
      <c r="M385" s="218"/>
    </row>
    <row r="386" spans="2:13" s="217" customFormat="1">
      <c r="B386" s="218"/>
      <c r="J386" s="218"/>
      <c r="M386" s="218"/>
    </row>
    <row r="387" spans="2:13" s="217" customFormat="1">
      <c r="B387" s="218"/>
      <c r="J387" s="218"/>
      <c r="M387" s="218"/>
    </row>
    <row r="388" spans="2:13" s="217" customFormat="1">
      <c r="B388" s="218"/>
      <c r="J388" s="218"/>
      <c r="M388" s="218"/>
    </row>
    <row r="389" spans="2:13" s="217" customFormat="1">
      <c r="B389" s="218"/>
      <c r="J389" s="218"/>
      <c r="M389" s="218"/>
    </row>
    <row r="390" spans="2:13" s="217" customFormat="1">
      <c r="B390" s="218"/>
      <c r="J390" s="218"/>
      <c r="M390" s="218"/>
    </row>
    <row r="391" spans="2:13" s="217" customFormat="1">
      <c r="B391" s="218"/>
      <c r="J391" s="218"/>
      <c r="M391" s="218"/>
    </row>
    <row r="392" spans="2:13" s="217" customFormat="1">
      <c r="B392" s="218"/>
      <c r="J392" s="218"/>
      <c r="M392" s="218"/>
    </row>
    <row r="393" spans="2:13" s="217" customFormat="1">
      <c r="B393" s="218"/>
      <c r="J393" s="218"/>
      <c r="M393" s="218"/>
    </row>
    <row r="394" spans="2:13" s="217" customFormat="1">
      <c r="B394" s="218"/>
      <c r="J394" s="218"/>
      <c r="M394" s="218"/>
    </row>
    <row r="395" spans="2:13" s="217" customFormat="1">
      <c r="B395" s="218"/>
      <c r="J395" s="218"/>
      <c r="M395" s="218"/>
    </row>
    <row r="396" spans="2:13" s="217" customFormat="1">
      <c r="B396" s="218"/>
      <c r="J396" s="218"/>
      <c r="M396" s="218"/>
    </row>
    <row r="397" spans="2:13" s="217" customFormat="1">
      <c r="B397" s="218"/>
      <c r="J397" s="218"/>
      <c r="M397" s="218"/>
    </row>
    <row r="398" spans="2:13" s="217" customFormat="1">
      <c r="B398" s="218"/>
      <c r="J398" s="218"/>
      <c r="M398" s="218"/>
    </row>
    <row r="399" spans="2:13" s="217" customFormat="1">
      <c r="B399" s="218"/>
      <c r="J399" s="218"/>
      <c r="M399" s="218"/>
    </row>
    <row r="400" spans="2:13" s="217" customFormat="1">
      <c r="B400" s="218"/>
      <c r="J400" s="218"/>
      <c r="M400" s="218"/>
    </row>
    <row r="401" spans="2:13" s="217" customFormat="1">
      <c r="B401" s="218"/>
      <c r="J401" s="218"/>
      <c r="M401" s="218"/>
    </row>
    <row r="402" spans="2:13" s="217" customFormat="1">
      <c r="B402" s="218"/>
      <c r="J402" s="218"/>
      <c r="M402" s="218"/>
    </row>
    <row r="403" spans="2:13" s="217" customFormat="1">
      <c r="B403" s="218"/>
      <c r="J403" s="218"/>
      <c r="M403" s="218"/>
    </row>
    <row r="404" spans="2:13" s="217" customFormat="1">
      <c r="B404" s="218"/>
      <c r="J404" s="218"/>
      <c r="M404" s="218"/>
    </row>
    <row r="405" spans="2:13" s="217" customFormat="1">
      <c r="B405" s="218"/>
      <c r="J405" s="218"/>
      <c r="M405" s="218"/>
    </row>
    <row r="406" spans="2:13" s="217" customFormat="1">
      <c r="B406" s="218"/>
      <c r="J406" s="218"/>
      <c r="M406" s="218"/>
    </row>
    <row r="407" spans="2:13" s="217" customFormat="1">
      <c r="B407" s="218"/>
      <c r="J407" s="218"/>
      <c r="M407" s="218"/>
    </row>
    <row r="408" spans="2:13" s="217" customFormat="1">
      <c r="B408" s="218"/>
      <c r="J408" s="218"/>
      <c r="M408" s="218"/>
    </row>
    <row r="409" spans="2:13" s="217" customFormat="1">
      <c r="B409" s="218"/>
      <c r="J409" s="218"/>
      <c r="M409" s="218"/>
    </row>
    <row r="410" spans="2:13" s="217" customFormat="1">
      <c r="B410" s="218"/>
      <c r="J410" s="218"/>
      <c r="M410" s="218"/>
    </row>
    <row r="411" spans="2:13" s="217" customFormat="1">
      <c r="B411" s="218"/>
      <c r="J411" s="218"/>
      <c r="M411" s="218"/>
    </row>
    <row r="412" spans="2:13" s="217" customFormat="1">
      <c r="B412" s="218"/>
      <c r="J412" s="218"/>
      <c r="M412" s="218"/>
    </row>
    <row r="413" spans="2:13" s="217" customFormat="1">
      <c r="B413" s="218"/>
      <c r="J413" s="218"/>
      <c r="M413" s="218"/>
    </row>
    <row r="414" spans="2:13" s="217" customFormat="1">
      <c r="B414" s="218"/>
      <c r="J414" s="218"/>
      <c r="M414" s="218"/>
    </row>
    <row r="415" spans="2:13" s="217" customFormat="1">
      <c r="B415" s="218"/>
      <c r="J415" s="218"/>
      <c r="M415" s="218"/>
    </row>
    <row r="416" spans="2:13" s="217" customFormat="1">
      <c r="B416" s="218"/>
      <c r="J416" s="218"/>
      <c r="M416" s="218"/>
    </row>
    <row r="417" spans="2:13" s="217" customFormat="1">
      <c r="B417" s="218"/>
      <c r="J417" s="218"/>
      <c r="M417" s="218"/>
    </row>
    <row r="418" spans="2:13" s="217" customFormat="1">
      <c r="B418" s="218"/>
      <c r="J418" s="218"/>
      <c r="M418" s="218"/>
    </row>
    <row r="419" spans="2:13" s="217" customFormat="1">
      <c r="B419" s="218"/>
      <c r="J419" s="218"/>
      <c r="M419" s="218"/>
    </row>
    <row r="420" spans="2:13" s="217" customFormat="1">
      <c r="B420" s="218"/>
      <c r="J420" s="218"/>
      <c r="M420" s="218"/>
    </row>
    <row r="421" spans="2:13" s="217" customFormat="1">
      <c r="B421" s="218"/>
      <c r="J421" s="218"/>
      <c r="M421" s="218"/>
    </row>
    <row r="422" spans="2:13" s="217" customFormat="1">
      <c r="B422" s="218"/>
      <c r="J422" s="218"/>
      <c r="M422" s="218"/>
    </row>
    <row r="423" spans="2:13" s="217" customFormat="1">
      <c r="B423" s="218"/>
      <c r="J423" s="218"/>
      <c r="M423" s="218"/>
    </row>
    <row r="424" spans="2:13" s="217" customFormat="1">
      <c r="B424" s="218"/>
      <c r="J424" s="218"/>
      <c r="M424" s="218"/>
    </row>
    <row r="425" spans="2:13" s="217" customFormat="1">
      <c r="B425" s="218"/>
      <c r="J425" s="218"/>
      <c r="M425" s="218"/>
    </row>
    <row r="426" spans="2:13" s="217" customFormat="1">
      <c r="B426" s="218"/>
      <c r="J426" s="218"/>
      <c r="M426" s="218"/>
    </row>
    <row r="427" spans="2:13" s="217" customFormat="1">
      <c r="B427" s="218"/>
      <c r="J427" s="218"/>
      <c r="M427" s="218"/>
    </row>
    <row r="428" spans="2:13" s="217" customFormat="1">
      <c r="B428" s="218"/>
      <c r="J428" s="218"/>
      <c r="M428" s="218"/>
    </row>
    <row r="429" spans="2:13" s="217" customFormat="1">
      <c r="B429" s="218"/>
      <c r="J429" s="218"/>
      <c r="M429" s="218"/>
    </row>
    <row r="430" spans="2:13" s="217" customFormat="1">
      <c r="B430" s="218"/>
      <c r="J430" s="218"/>
      <c r="M430" s="218"/>
    </row>
    <row r="431" spans="2:13" s="217" customFormat="1">
      <c r="B431" s="218"/>
      <c r="J431" s="218"/>
      <c r="M431" s="218"/>
    </row>
    <row r="432" spans="2:13" s="217" customFormat="1">
      <c r="B432" s="218"/>
      <c r="J432" s="218"/>
      <c r="M432" s="218"/>
    </row>
    <row r="433" spans="2:13" s="217" customFormat="1">
      <c r="B433" s="218"/>
      <c r="J433" s="218"/>
      <c r="M433" s="218"/>
    </row>
    <row r="434" spans="2:13" s="217" customFormat="1">
      <c r="B434" s="218"/>
      <c r="J434" s="218"/>
      <c r="M434" s="218"/>
    </row>
    <row r="435" spans="2:13" s="217" customFormat="1">
      <c r="B435" s="218"/>
      <c r="J435" s="218"/>
      <c r="M435" s="218"/>
    </row>
    <row r="436" spans="2:13" s="217" customFormat="1">
      <c r="B436" s="218"/>
      <c r="J436" s="218"/>
      <c r="M436" s="218"/>
    </row>
    <row r="437" spans="2:13" s="217" customFormat="1">
      <c r="B437" s="218"/>
      <c r="J437" s="218"/>
      <c r="M437" s="218"/>
    </row>
    <row r="438" spans="2:13" s="217" customFormat="1">
      <c r="B438" s="218"/>
      <c r="J438" s="218"/>
      <c r="M438" s="218"/>
    </row>
    <row r="439" spans="2:13" s="217" customFormat="1">
      <c r="B439" s="218"/>
      <c r="J439" s="218"/>
      <c r="M439" s="218"/>
    </row>
    <row r="440" spans="2:13" s="217" customFormat="1">
      <c r="B440" s="218"/>
      <c r="J440" s="218"/>
      <c r="M440" s="218"/>
    </row>
    <row r="441" spans="2:13" s="217" customFormat="1">
      <c r="B441" s="218"/>
      <c r="J441" s="218"/>
      <c r="M441" s="218"/>
    </row>
    <row r="442" spans="2:13" s="217" customFormat="1">
      <c r="B442" s="218"/>
      <c r="J442" s="218"/>
      <c r="M442" s="218"/>
    </row>
    <row r="443" spans="2:13" s="217" customFormat="1">
      <c r="B443" s="218"/>
      <c r="J443" s="218"/>
      <c r="M443" s="218"/>
    </row>
    <row r="444" spans="2:13" s="217" customFormat="1">
      <c r="B444" s="218"/>
      <c r="J444" s="218"/>
      <c r="M444" s="218"/>
    </row>
    <row r="445" spans="2:13" s="217" customFormat="1">
      <c r="B445" s="218"/>
      <c r="J445" s="218"/>
      <c r="M445" s="218"/>
    </row>
    <row r="446" spans="2:13" s="217" customFormat="1">
      <c r="B446" s="218"/>
      <c r="J446" s="218"/>
      <c r="M446" s="218"/>
    </row>
    <row r="447" spans="2:13" s="217" customFormat="1">
      <c r="B447" s="218"/>
      <c r="J447" s="218"/>
      <c r="M447" s="218"/>
    </row>
    <row r="448" spans="2:13" s="217" customFormat="1">
      <c r="B448" s="218"/>
      <c r="J448" s="218"/>
      <c r="M448" s="218"/>
    </row>
    <row r="449" spans="2:13" s="217" customFormat="1">
      <c r="B449" s="218"/>
      <c r="J449" s="218"/>
      <c r="M449" s="218"/>
    </row>
    <row r="450" spans="2:13" s="217" customFormat="1">
      <c r="B450" s="218"/>
      <c r="J450" s="218"/>
      <c r="M450" s="218"/>
    </row>
    <row r="451" spans="2:13" s="217" customFormat="1">
      <c r="B451" s="218"/>
      <c r="J451" s="218"/>
      <c r="M451" s="218"/>
    </row>
    <row r="452" spans="2:13" s="217" customFormat="1">
      <c r="B452" s="218"/>
      <c r="J452" s="218"/>
      <c r="M452" s="218"/>
    </row>
    <row r="453" spans="2:13" s="217" customFormat="1">
      <c r="B453" s="218"/>
      <c r="J453" s="218"/>
      <c r="M453" s="218"/>
    </row>
    <row r="454" spans="2:13" s="217" customFormat="1">
      <c r="B454" s="218"/>
      <c r="J454" s="218"/>
      <c r="M454" s="218"/>
    </row>
    <row r="455" spans="2:13" s="217" customFormat="1">
      <c r="B455" s="218"/>
      <c r="J455" s="218"/>
      <c r="M455" s="218"/>
    </row>
    <row r="456" spans="2:13" s="217" customFormat="1">
      <c r="B456" s="218"/>
      <c r="J456" s="218"/>
      <c r="M456" s="218"/>
    </row>
    <row r="457" spans="2:13" s="217" customFormat="1">
      <c r="B457" s="218"/>
      <c r="J457" s="218"/>
      <c r="M457" s="218"/>
    </row>
    <row r="458" spans="2:13" s="217" customFormat="1">
      <c r="B458" s="218"/>
      <c r="J458" s="218"/>
      <c r="M458" s="218"/>
    </row>
    <row r="459" spans="2:13" s="217" customFormat="1">
      <c r="B459" s="218"/>
      <c r="J459" s="218"/>
      <c r="M459" s="218"/>
    </row>
    <row r="460" spans="2:13" s="217" customFormat="1">
      <c r="B460" s="218"/>
      <c r="J460" s="218"/>
      <c r="M460" s="218"/>
    </row>
    <row r="461" spans="2:13" s="217" customFormat="1">
      <c r="B461" s="218"/>
      <c r="J461" s="218"/>
      <c r="M461" s="218"/>
    </row>
    <row r="462" spans="2:13" s="217" customFormat="1">
      <c r="B462" s="218"/>
      <c r="J462" s="218"/>
      <c r="M462" s="218"/>
    </row>
    <row r="463" spans="2:13" s="217" customFormat="1">
      <c r="B463" s="218"/>
      <c r="J463" s="218"/>
      <c r="M463" s="218"/>
    </row>
    <row r="464" spans="2:13" s="217" customFormat="1">
      <c r="B464" s="218"/>
      <c r="J464" s="218"/>
      <c r="M464" s="218"/>
    </row>
    <row r="465" spans="2:13" s="217" customFormat="1">
      <c r="B465" s="218"/>
      <c r="J465" s="218"/>
      <c r="M465" s="218"/>
    </row>
    <row r="466" spans="2:13" s="217" customFormat="1">
      <c r="B466" s="218"/>
      <c r="J466" s="218"/>
      <c r="M466" s="218"/>
    </row>
    <row r="467" spans="2:13" s="217" customFormat="1">
      <c r="B467" s="218"/>
      <c r="J467" s="218"/>
      <c r="M467" s="218"/>
    </row>
    <row r="468" spans="2:13" s="217" customFormat="1">
      <c r="B468" s="218"/>
      <c r="J468" s="218"/>
      <c r="M468" s="218"/>
    </row>
    <row r="469" spans="2:13" s="217" customFormat="1">
      <c r="B469" s="218"/>
      <c r="J469" s="218"/>
      <c r="M469" s="218"/>
    </row>
    <row r="470" spans="2:13" s="217" customFormat="1">
      <c r="B470" s="218"/>
      <c r="J470" s="218"/>
      <c r="M470" s="218"/>
    </row>
    <row r="471" spans="2:13" s="217" customFormat="1">
      <c r="B471" s="218"/>
      <c r="J471" s="218"/>
      <c r="M471" s="218"/>
    </row>
    <row r="472" spans="2:13" s="217" customFormat="1">
      <c r="B472" s="218"/>
      <c r="J472" s="218"/>
      <c r="M472" s="218"/>
    </row>
    <row r="473" spans="2:13" s="217" customFormat="1">
      <c r="B473" s="218"/>
      <c r="J473" s="218"/>
      <c r="M473" s="218"/>
    </row>
    <row r="474" spans="2:13" s="217" customFormat="1">
      <c r="B474" s="218"/>
      <c r="J474" s="218"/>
      <c r="M474" s="218"/>
    </row>
    <row r="475" spans="2:13" s="217" customFormat="1">
      <c r="B475" s="218"/>
      <c r="J475" s="218"/>
      <c r="M475" s="218"/>
    </row>
    <row r="476" spans="2:13" s="217" customFormat="1">
      <c r="B476" s="218"/>
      <c r="J476" s="218"/>
      <c r="M476" s="218"/>
    </row>
    <row r="477" spans="2:13" s="217" customFormat="1">
      <c r="B477" s="218"/>
      <c r="J477" s="218"/>
      <c r="M477" s="218"/>
    </row>
    <row r="478" spans="2:13" s="217" customFormat="1">
      <c r="B478" s="218"/>
      <c r="J478" s="218"/>
      <c r="M478" s="218"/>
    </row>
    <row r="479" spans="2:13" s="217" customFormat="1">
      <c r="B479" s="218"/>
      <c r="J479" s="218"/>
      <c r="M479" s="218"/>
    </row>
    <row r="480" spans="2:13" s="217" customFormat="1">
      <c r="B480" s="218"/>
      <c r="J480" s="218"/>
      <c r="M480" s="218"/>
    </row>
    <row r="481" spans="2:13" s="217" customFormat="1">
      <c r="B481" s="218"/>
      <c r="J481" s="218"/>
      <c r="M481" s="218"/>
    </row>
    <row r="482" spans="2:13" s="217" customFormat="1">
      <c r="B482" s="218"/>
      <c r="J482" s="218"/>
      <c r="M482" s="218"/>
    </row>
    <row r="483" spans="2:13" s="217" customFormat="1">
      <c r="B483" s="218"/>
      <c r="J483" s="218"/>
      <c r="M483" s="218"/>
    </row>
    <row r="484" spans="2:13" s="217" customFormat="1">
      <c r="B484" s="218"/>
      <c r="J484" s="218"/>
      <c r="M484" s="218"/>
    </row>
    <row r="485" spans="2:13" s="217" customFormat="1">
      <c r="B485" s="218"/>
      <c r="J485" s="218"/>
      <c r="M485" s="218"/>
    </row>
    <row r="486" spans="2:13" s="217" customFormat="1">
      <c r="B486" s="218"/>
      <c r="J486" s="218"/>
      <c r="M486" s="218"/>
    </row>
    <row r="487" spans="2:13" s="217" customFormat="1">
      <c r="B487" s="218"/>
      <c r="J487" s="218"/>
      <c r="M487" s="218"/>
    </row>
    <row r="488" spans="2:13" s="217" customFormat="1">
      <c r="B488" s="218"/>
      <c r="J488" s="218"/>
      <c r="M488" s="218"/>
    </row>
    <row r="489" spans="2:13" s="217" customFormat="1">
      <c r="B489" s="218"/>
      <c r="J489" s="218"/>
      <c r="M489" s="218"/>
    </row>
    <row r="490" spans="2:13" s="217" customFormat="1">
      <c r="B490" s="218"/>
      <c r="J490" s="218"/>
      <c r="M490" s="218"/>
    </row>
    <row r="491" spans="2:13" s="217" customFormat="1">
      <c r="B491" s="218"/>
      <c r="J491" s="218"/>
      <c r="M491" s="218"/>
    </row>
    <row r="492" spans="2:13" s="217" customFormat="1">
      <c r="B492" s="218"/>
      <c r="J492" s="218"/>
      <c r="M492" s="218"/>
    </row>
    <row r="493" spans="2:13" s="217" customFormat="1">
      <c r="B493" s="218"/>
      <c r="J493" s="218"/>
      <c r="M493" s="218"/>
    </row>
    <row r="494" spans="2:13" s="217" customFormat="1">
      <c r="B494" s="218"/>
      <c r="J494" s="218"/>
      <c r="M494" s="218"/>
    </row>
    <row r="495" spans="2:13" s="217" customFormat="1">
      <c r="B495" s="218"/>
      <c r="J495" s="218"/>
      <c r="M495" s="218"/>
    </row>
    <row r="496" spans="2:13" s="217" customFormat="1">
      <c r="B496" s="218"/>
      <c r="J496" s="218"/>
      <c r="M496" s="218"/>
    </row>
    <row r="497" spans="2:13" s="217" customFormat="1">
      <c r="B497" s="218"/>
      <c r="J497" s="218"/>
      <c r="M497" s="218"/>
    </row>
    <row r="498" spans="2:13" s="217" customFormat="1">
      <c r="B498" s="218"/>
      <c r="J498" s="218"/>
      <c r="M498" s="218"/>
    </row>
    <row r="499" spans="2:13" s="217" customFormat="1">
      <c r="B499" s="218"/>
      <c r="J499" s="218"/>
      <c r="M499" s="218"/>
    </row>
    <row r="500" spans="2:13" s="217" customFormat="1">
      <c r="B500" s="218"/>
      <c r="J500" s="218"/>
      <c r="M500" s="218"/>
    </row>
    <row r="501" spans="2:13" s="217" customFormat="1">
      <c r="B501" s="218"/>
      <c r="J501" s="218"/>
      <c r="M501" s="218"/>
    </row>
    <row r="502" spans="2:13" s="217" customFormat="1">
      <c r="B502" s="218"/>
      <c r="J502" s="218"/>
      <c r="M502" s="218"/>
    </row>
    <row r="503" spans="2:13" s="217" customFormat="1">
      <c r="B503" s="218"/>
      <c r="J503" s="218"/>
      <c r="M503" s="218"/>
    </row>
    <row r="504" spans="2:13" s="217" customFormat="1">
      <c r="B504" s="218"/>
      <c r="J504" s="218"/>
      <c r="M504" s="218"/>
    </row>
    <row r="505" spans="2:13" s="217" customFormat="1">
      <c r="B505" s="218"/>
      <c r="J505" s="218"/>
      <c r="M505" s="218"/>
    </row>
    <row r="506" spans="2:13" s="217" customFormat="1">
      <c r="B506" s="218"/>
      <c r="J506" s="218"/>
      <c r="M506" s="218"/>
    </row>
    <row r="507" spans="2:13" s="217" customFormat="1">
      <c r="B507" s="218"/>
      <c r="J507" s="218"/>
      <c r="M507" s="218"/>
    </row>
    <row r="508" spans="2:13" s="217" customFormat="1">
      <c r="B508" s="218"/>
      <c r="J508" s="218"/>
      <c r="M508" s="218"/>
    </row>
    <row r="509" spans="2:13" s="217" customFormat="1">
      <c r="B509" s="218"/>
      <c r="J509" s="218"/>
      <c r="M509" s="218"/>
    </row>
    <row r="510" spans="2:13" s="217" customFormat="1">
      <c r="B510" s="218"/>
      <c r="J510" s="218"/>
      <c r="M510" s="218"/>
    </row>
    <row r="511" spans="2:13" s="217" customFormat="1">
      <c r="B511" s="218"/>
      <c r="J511" s="218"/>
      <c r="M511" s="218"/>
    </row>
    <row r="512" spans="2:13" s="217" customFormat="1">
      <c r="B512" s="218"/>
      <c r="J512" s="218"/>
      <c r="M512" s="218"/>
    </row>
    <row r="513" spans="2:13" s="217" customFormat="1">
      <c r="B513" s="218"/>
      <c r="J513" s="218"/>
      <c r="M513" s="218"/>
    </row>
    <row r="514" spans="2:13" s="217" customFormat="1">
      <c r="B514" s="218"/>
      <c r="J514" s="218"/>
      <c r="M514" s="218"/>
    </row>
    <row r="515" spans="2:13" s="217" customFormat="1">
      <c r="B515" s="218"/>
      <c r="J515" s="218"/>
      <c r="M515" s="218"/>
    </row>
    <row r="516" spans="2:13" s="217" customFormat="1">
      <c r="B516" s="218"/>
      <c r="J516" s="218"/>
      <c r="M516" s="218"/>
    </row>
    <row r="517" spans="2:13" s="217" customFormat="1">
      <c r="B517" s="218"/>
      <c r="J517" s="218"/>
      <c r="M517" s="218"/>
    </row>
    <row r="518" spans="2:13" s="217" customFormat="1">
      <c r="B518" s="218"/>
      <c r="J518" s="218"/>
      <c r="M518" s="218"/>
    </row>
    <row r="519" spans="2:13" s="217" customFormat="1">
      <c r="B519" s="218"/>
      <c r="J519" s="218"/>
      <c r="M519" s="218"/>
    </row>
    <row r="520" spans="2:13" s="217" customFormat="1">
      <c r="B520" s="218"/>
      <c r="J520" s="218"/>
      <c r="M520" s="218"/>
    </row>
    <row r="521" spans="2:13" s="217" customFormat="1">
      <c r="B521" s="218"/>
      <c r="J521" s="218"/>
      <c r="M521" s="218"/>
    </row>
    <row r="522" spans="2:13" s="217" customFormat="1">
      <c r="B522" s="218"/>
      <c r="J522" s="218"/>
      <c r="M522" s="218"/>
    </row>
    <row r="523" spans="2:13" s="217" customFormat="1">
      <c r="B523" s="218"/>
      <c r="J523" s="218"/>
      <c r="M523" s="218"/>
    </row>
    <row r="524" spans="2:13" s="217" customFormat="1">
      <c r="B524" s="218"/>
      <c r="J524" s="218"/>
      <c r="M524" s="218"/>
    </row>
    <row r="525" spans="2:13" s="217" customFormat="1">
      <c r="B525" s="218"/>
      <c r="J525" s="218"/>
      <c r="M525" s="218"/>
    </row>
    <row r="526" spans="2:13" s="217" customFormat="1">
      <c r="B526" s="218"/>
      <c r="J526" s="218"/>
      <c r="M526" s="218"/>
    </row>
    <row r="527" spans="2:13" s="217" customFormat="1">
      <c r="B527" s="218"/>
      <c r="J527" s="218"/>
      <c r="M527" s="218"/>
    </row>
    <row r="528" spans="2:13" s="217" customFormat="1">
      <c r="B528" s="218"/>
      <c r="J528" s="218"/>
      <c r="M528" s="218"/>
    </row>
    <row r="529" spans="2:13" s="217" customFormat="1">
      <c r="B529" s="218"/>
      <c r="J529" s="218"/>
      <c r="M529" s="218"/>
    </row>
    <row r="530" spans="2:13" s="217" customFormat="1">
      <c r="B530" s="218"/>
      <c r="J530" s="218"/>
      <c r="M530" s="218"/>
    </row>
    <row r="531" spans="2:13" s="217" customFormat="1">
      <c r="B531" s="218"/>
      <c r="J531" s="218"/>
      <c r="M531" s="218"/>
    </row>
    <row r="532" spans="2:13" s="217" customFormat="1">
      <c r="B532" s="218"/>
      <c r="J532" s="218"/>
      <c r="M532" s="218"/>
    </row>
    <row r="533" spans="2:13" s="217" customFormat="1">
      <c r="B533" s="218"/>
      <c r="J533" s="218"/>
      <c r="M533" s="218"/>
    </row>
    <row r="534" spans="2:13" s="217" customFormat="1">
      <c r="B534" s="218"/>
      <c r="J534" s="218"/>
      <c r="M534" s="218"/>
    </row>
    <row r="535" spans="2:13" s="217" customFormat="1">
      <c r="B535" s="218"/>
      <c r="J535" s="218"/>
      <c r="M535" s="218"/>
    </row>
    <row r="536" spans="2:13" s="217" customFormat="1">
      <c r="B536" s="218"/>
      <c r="J536" s="218"/>
      <c r="M536" s="218"/>
    </row>
    <row r="537" spans="2:13" s="217" customFormat="1">
      <c r="B537" s="218"/>
      <c r="J537" s="218"/>
      <c r="M537" s="218"/>
    </row>
    <row r="538" spans="2:13" s="217" customFormat="1">
      <c r="B538" s="218"/>
      <c r="J538" s="218"/>
      <c r="M538" s="218"/>
    </row>
    <row r="539" spans="2:13" s="217" customFormat="1">
      <c r="B539" s="218"/>
      <c r="J539" s="218"/>
      <c r="M539" s="218"/>
    </row>
    <row r="540" spans="2:13" s="217" customFormat="1">
      <c r="B540" s="218"/>
      <c r="J540" s="218"/>
      <c r="M540" s="218"/>
    </row>
    <row r="541" spans="2:13" s="217" customFormat="1">
      <c r="B541" s="218"/>
      <c r="J541" s="218"/>
      <c r="M541" s="218"/>
    </row>
    <row r="542" spans="2:13" s="217" customFormat="1">
      <c r="B542" s="218"/>
      <c r="J542" s="218"/>
      <c r="M542" s="218"/>
    </row>
    <row r="543" spans="2:13" s="217" customFormat="1">
      <c r="B543" s="218"/>
      <c r="J543" s="218"/>
      <c r="M543" s="218"/>
    </row>
    <row r="544" spans="2:13" s="217" customFormat="1">
      <c r="B544" s="218"/>
      <c r="J544" s="218"/>
      <c r="M544" s="218"/>
    </row>
    <row r="545" spans="2:13" s="217" customFormat="1">
      <c r="B545" s="218"/>
      <c r="J545" s="218"/>
      <c r="M545" s="218"/>
    </row>
    <row r="546" spans="2:13" s="217" customFormat="1">
      <c r="B546" s="218"/>
      <c r="J546" s="218"/>
      <c r="M546" s="218"/>
    </row>
    <row r="547" spans="2:13" s="217" customFormat="1">
      <c r="B547" s="218"/>
      <c r="J547" s="218"/>
      <c r="M547" s="218"/>
    </row>
    <row r="548" spans="2:13" s="217" customFormat="1">
      <c r="B548" s="218"/>
      <c r="J548" s="218"/>
      <c r="M548" s="218"/>
    </row>
    <row r="549" spans="2:13" s="217" customFormat="1">
      <c r="B549" s="218"/>
      <c r="J549" s="218"/>
      <c r="M549" s="218"/>
    </row>
    <row r="550" spans="2:13" s="217" customFormat="1">
      <c r="B550" s="218"/>
      <c r="J550" s="218"/>
      <c r="M550" s="218"/>
    </row>
    <row r="551" spans="2:13" s="217" customFormat="1">
      <c r="B551" s="218"/>
      <c r="J551" s="218"/>
      <c r="M551" s="218"/>
    </row>
    <row r="552" spans="2:13" s="217" customFormat="1">
      <c r="B552" s="218"/>
      <c r="J552" s="218"/>
      <c r="M552" s="218"/>
    </row>
    <row r="553" spans="2:13" s="217" customFormat="1">
      <c r="B553" s="218"/>
      <c r="J553" s="218"/>
      <c r="M553" s="218"/>
    </row>
    <row r="554" spans="2:13" s="217" customFormat="1">
      <c r="B554" s="218"/>
      <c r="J554" s="218"/>
      <c r="M554" s="218"/>
    </row>
    <row r="555" spans="2:13" s="217" customFormat="1">
      <c r="B555" s="218"/>
      <c r="J555" s="218"/>
      <c r="M555" s="218"/>
    </row>
    <row r="556" spans="2:13" s="217" customFormat="1">
      <c r="B556" s="218"/>
      <c r="J556" s="218"/>
      <c r="M556" s="218"/>
    </row>
    <row r="557" spans="2:13" s="217" customFormat="1">
      <c r="B557" s="218"/>
      <c r="J557" s="218"/>
      <c r="M557" s="218"/>
    </row>
    <row r="558" spans="2:13" s="217" customFormat="1">
      <c r="B558" s="218"/>
      <c r="J558" s="218"/>
      <c r="M558" s="218"/>
    </row>
    <row r="559" spans="2:13" s="217" customFormat="1">
      <c r="B559" s="218"/>
      <c r="J559" s="218"/>
      <c r="M559" s="218"/>
    </row>
    <row r="560" spans="2:13" s="217" customFormat="1">
      <c r="B560" s="218"/>
      <c r="J560" s="218"/>
      <c r="M560" s="218"/>
    </row>
    <row r="561" spans="2:13" s="217" customFormat="1">
      <c r="B561" s="218"/>
      <c r="J561" s="218"/>
      <c r="M561" s="218"/>
    </row>
    <row r="562" spans="2:13" s="217" customFormat="1">
      <c r="B562" s="218"/>
      <c r="J562" s="218"/>
      <c r="M562" s="218"/>
    </row>
    <row r="563" spans="2:13" s="217" customFormat="1">
      <c r="B563" s="218"/>
      <c r="J563" s="218"/>
      <c r="M563" s="218"/>
    </row>
    <row r="564" spans="2:13" s="217" customFormat="1">
      <c r="B564" s="218"/>
      <c r="J564" s="218"/>
      <c r="M564" s="218"/>
    </row>
    <row r="565" spans="2:13" s="217" customFormat="1">
      <c r="B565" s="218"/>
      <c r="J565" s="218"/>
      <c r="M565" s="218"/>
    </row>
    <row r="566" spans="2:13" s="217" customFormat="1">
      <c r="B566" s="218"/>
      <c r="J566" s="218"/>
      <c r="M566" s="218"/>
    </row>
    <row r="567" spans="2:13" s="217" customFormat="1">
      <c r="B567" s="218"/>
      <c r="J567" s="218"/>
      <c r="M567" s="218"/>
    </row>
    <row r="568" spans="2:13" s="217" customFormat="1">
      <c r="B568" s="218"/>
      <c r="J568" s="218"/>
      <c r="M568" s="218"/>
    </row>
    <row r="569" spans="2:13" s="217" customFormat="1">
      <c r="B569" s="218"/>
      <c r="J569" s="218"/>
      <c r="M569" s="218"/>
    </row>
    <row r="570" spans="2:13" s="217" customFormat="1">
      <c r="B570" s="218"/>
      <c r="J570" s="218"/>
      <c r="M570" s="218"/>
    </row>
    <row r="571" spans="2:13" s="217" customFormat="1">
      <c r="B571" s="218"/>
      <c r="J571" s="218"/>
      <c r="M571" s="218"/>
    </row>
    <row r="572" spans="2:13" s="217" customFormat="1">
      <c r="B572" s="218"/>
      <c r="J572" s="218"/>
      <c r="M572" s="218"/>
    </row>
    <row r="573" spans="2:13" s="217" customFormat="1">
      <c r="B573" s="218"/>
      <c r="J573" s="218"/>
      <c r="M573" s="218"/>
    </row>
    <row r="574" spans="2:13" s="217" customFormat="1">
      <c r="B574" s="218"/>
      <c r="J574" s="218"/>
      <c r="M574" s="218"/>
    </row>
    <row r="575" spans="2:13" s="217" customFormat="1">
      <c r="B575" s="218"/>
      <c r="J575" s="218"/>
      <c r="M575" s="218"/>
    </row>
    <row r="576" spans="2:13" s="217" customFormat="1">
      <c r="B576" s="218"/>
      <c r="J576" s="218"/>
      <c r="M576" s="218"/>
    </row>
    <row r="577" spans="2:13" s="217" customFormat="1">
      <c r="B577" s="218"/>
      <c r="J577" s="218"/>
      <c r="M577" s="218"/>
    </row>
    <row r="578" spans="2:13" s="217" customFormat="1">
      <c r="B578" s="218"/>
      <c r="J578" s="218"/>
      <c r="M578" s="218"/>
    </row>
    <row r="579" spans="2:13" s="217" customFormat="1">
      <c r="B579" s="218"/>
      <c r="J579" s="218"/>
      <c r="M579" s="218"/>
    </row>
    <row r="580" spans="2:13" s="217" customFormat="1">
      <c r="B580" s="218"/>
      <c r="J580" s="218"/>
      <c r="M580" s="218"/>
    </row>
    <row r="581" spans="2:13" s="217" customFormat="1">
      <c r="B581" s="218"/>
      <c r="J581" s="218"/>
      <c r="M581" s="218"/>
    </row>
    <row r="582" spans="2:13" s="217" customFormat="1">
      <c r="B582" s="218"/>
      <c r="J582" s="218"/>
      <c r="M582" s="218"/>
    </row>
    <row r="583" spans="2:13" s="217" customFormat="1">
      <c r="B583" s="218"/>
      <c r="J583" s="218"/>
      <c r="M583" s="218"/>
    </row>
    <row r="584" spans="2:13" s="217" customFormat="1">
      <c r="B584" s="218"/>
      <c r="J584" s="218"/>
      <c r="M584" s="218"/>
    </row>
    <row r="585" spans="2:13" s="217" customFormat="1">
      <c r="B585" s="218"/>
      <c r="J585" s="218"/>
      <c r="M585" s="218"/>
    </row>
    <row r="586" spans="2:13" s="217" customFormat="1">
      <c r="B586" s="218"/>
      <c r="J586" s="218"/>
      <c r="M586" s="218"/>
    </row>
    <row r="587" spans="2:13" s="217" customFormat="1">
      <c r="B587" s="218"/>
      <c r="J587" s="218"/>
      <c r="M587" s="218"/>
    </row>
    <row r="588" spans="2:13" s="217" customFormat="1">
      <c r="B588" s="218"/>
      <c r="J588" s="218"/>
      <c r="M588" s="218"/>
    </row>
    <row r="589" spans="2:13" s="217" customFormat="1">
      <c r="B589" s="218"/>
      <c r="J589" s="218"/>
      <c r="M589" s="218"/>
    </row>
    <row r="590" spans="2:13" s="217" customFormat="1">
      <c r="B590" s="218"/>
      <c r="J590" s="218"/>
      <c r="M590" s="218"/>
    </row>
    <row r="591" spans="2:13" s="217" customFormat="1">
      <c r="B591" s="218"/>
      <c r="J591" s="218"/>
      <c r="M591" s="218"/>
    </row>
    <row r="592" spans="2:13" s="217" customFormat="1">
      <c r="B592" s="218"/>
      <c r="J592" s="218"/>
      <c r="M592" s="218"/>
    </row>
    <row r="593" spans="2:13" s="217" customFormat="1">
      <c r="B593" s="218"/>
      <c r="J593" s="218"/>
      <c r="M593" s="218"/>
    </row>
    <row r="594" spans="2:13" s="217" customFormat="1">
      <c r="B594" s="218"/>
      <c r="J594" s="218"/>
      <c r="M594" s="218"/>
    </row>
    <row r="595" spans="2:13" s="217" customFormat="1">
      <c r="B595" s="218"/>
      <c r="J595" s="218"/>
      <c r="M595" s="218"/>
    </row>
    <row r="596" spans="2:13" s="217" customFormat="1">
      <c r="B596" s="218"/>
      <c r="J596" s="218"/>
      <c r="M596" s="218"/>
    </row>
    <row r="597" spans="2:13" s="217" customFormat="1">
      <c r="B597" s="218"/>
      <c r="J597" s="218"/>
      <c r="M597" s="218"/>
    </row>
    <row r="598" spans="2:13" s="217" customFormat="1">
      <c r="B598" s="218"/>
      <c r="J598" s="218"/>
      <c r="M598" s="218"/>
    </row>
    <row r="599" spans="2:13" s="217" customFormat="1">
      <c r="B599" s="218"/>
      <c r="J599" s="218"/>
      <c r="M599" s="218"/>
    </row>
    <row r="600" spans="2:13" s="217" customFormat="1">
      <c r="B600" s="218"/>
      <c r="J600" s="218"/>
      <c r="M600" s="218"/>
    </row>
    <row r="601" spans="2:13" s="217" customFormat="1">
      <c r="B601" s="218"/>
      <c r="J601" s="218"/>
      <c r="M601" s="218"/>
    </row>
    <row r="602" spans="2:13" s="217" customFormat="1">
      <c r="B602" s="218"/>
      <c r="J602" s="218"/>
      <c r="M602" s="218"/>
    </row>
    <row r="603" spans="2:13" s="217" customFormat="1">
      <c r="B603" s="218"/>
      <c r="J603" s="218"/>
      <c r="M603" s="218"/>
    </row>
    <row r="604" spans="2:13" s="217" customFormat="1">
      <c r="B604" s="218"/>
      <c r="J604" s="218"/>
      <c r="M604" s="218"/>
    </row>
    <row r="605" spans="2:13" s="217" customFormat="1">
      <c r="B605" s="218"/>
      <c r="J605" s="218"/>
      <c r="M605" s="218"/>
    </row>
    <row r="606" spans="2:13" s="217" customFormat="1">
      <c r="B606" s="218"/>
      <c r="J606" s="218"/>
      <c r="M606" s="218"/>
    </row>
    <row r="607" spans="2:13" s="217" customFormat="1">
      <c r="B607" s="218"/>
      <c r="J607" s="218"/>
      <c r="M607" s="218"/>
    </row>
    <row r="608" spans="2:13" s="217" customFormat="1">
      <c r="B608" s="218"/>
      <c r="J608" s="218"/>
      <c r="M608" s="218"/>
    </row>
    <row r="609" spans="2:13" s="217" customFormat="1">
      <c r="B609" s="218"/>
      <c r="J609" s="218"/>
      <c r="M609" s="218"/>
    </row>
    <row r="610" spans="2:13" s="217" customFormat="1">
      <c r="B610" s="218"/>
      <c r="J610" s="218"/>
      <c r="M610" s="218"/>
    </row>
    <row r="611" spans="2:13" s="217" customFormat="1">
      <c r="B611" s="218"/>
      <c r="J611" s="218"/>
      <c r="M611" s="218"/>
    </row>
    <row r="612" spans="2:13" s="217" customFormat="1">
      <c r="B612" s="218"/>
      <c r="J612" s="218"/>
      <c r="M612" s="218"/>
    </row>
    <row r="613" spans="2:13" s="217" customFormat="1">
      <c r="B613" s="218"/>
      <c r="J613" s="218"/>
      <c r="M613" s="218"/>
    </row>
    <row r="614" spans="2:13" s="217" customFormat="1">
      <c r="B614" s="218"/>
      <c r="J614" s="218"/>
      <c r="M614" s="218"/>
    </row>
    <row r="615" spans="2:13" s="217" customFormat="1">
      <c r="B615" s="218"/>
      <c r="J615" s="218"/>
      <c r="M615" s="218"/>
    </row>
    <row r="616" spans="2:13" s="217" customFormat="1">
      <c r="B616" s="218"/>
      <c r="J616" s="218"/>
      <c r="M616" s="218"/>
    </row>
    <row r="617" spans="2:13" s="217" customFormat="1">
      <c r="B617" s="218"/>
      <c r="J617" s="218"/>
      <c r="M617" s="218"/>
    </row>
    <row r="618" spans="2:13" s="217" customFormat="1">
      <c r="B618" s="218"/>
      <c r="J618" s="218"/>
      <c r="M618" s="218"/>
    </row>
    <row r="619" spans="2:13" s="217" customFormat="1">
      <c r="B619" s="218"/>
      <c r="J619" s="218"/>
      <c r="M619" s="218"/>
    </row>
    <row r="620" spans="2:13" s="217" customFormat="1">
      <c r="B620" s="218"/>
      <c r="J620" s="218"/>
      <c r="M620" s="218"/>
    </row>
    <row r="621" spans="2:13" s="217" customFormat="1">
      <c r="B621" s="218"/>
      <c r="J621" s="218"/>
      <c r="M621" s="218"/>
    </row>
    <row r="622" spans="2:13" s="217" customFormat="1">
      <c r="B622" s="218"/>
      <c r="J622" s="218"/>
      <c r="M622" s="218"/>
    </row>
    <row r="623" spans="2:13" s="217" customFormat="1">
      <c r="B623" s="218"/>
      <c r="J623" s="218"/>
      <c r="M623" s="218"/>
    </row>
    <row r="624" spans="2:13" s="217" customFormat="1">
      <c r="B624" s="218"/>
      <c r="J624" s="218"/>
      <c r="M624" s="218"/>
    </row>
    <row r="625" spans="2:13" s="217" customFormat="1">
      <c r="B625" s="218"/>
      <c r="J625" s="218"/>
      <c r="M625" s="218"/>
    </row>
    <row r="626" spans="2:13" s="217" customFormat="1">
      <c r="B626" s="218"/>
      <c r="J626" s="218"/>
      <c r="M626" s="218"/>
    </row>
    <row r="627" spans="2:13" s="217" customFormat="1">
      <c r="B627" s="218"/>
      <c r="J627" s="218"/>
      <c r="M627" s="218"/>
    </row>
    <row r="628" spans="2:13" s="217" customFormat="1">
      <c r="B628" s="218"/>
      <c r="J628" s="218"/>
      <c r="M628" s="218"/>
    </row>
    <row r="629" spans="2:13" s="217" customFormat="1">
      <c r="B629" s="218"/>
      <c r="J629" s="218"/>
      <c r="M629" s="218"/>
    </row>
    <row r="630" spans="2:13" s="217" customFormat="1">
      <c r="B630" s="218"/>
      <c r="J630" s="218"/>
      <c r="M630" s="218"/>
    </row>
    <row r="631" spans="2:13" s="217" customFormat="1">
      <c r="B631" s="218"/>
      <c r="J631" s="218"/>
      <c r="M631" s="218"/>
    </row>
    <row r="632" spans="2:13" s="217" customFormat="1">
      <c r="B632" s="218"/>
      <c r="J632" s="218"/>
      <c r="M632" s="218"/>
    </row>
    <row r="633" spans="2:13" s="217" customFormat="1">
      <c r="B633" s="218"/>
      <c r="J633" s="218"/>
      <c r="M633" s="218"/>
    </row>
    <row r="634" spans="2:13" s="217" customFormat="1">
      <c r="B634" s="218"/>
      <c r="J634" s="218"/>
      <c r="M634" s="218"/>
    </row>
    <row r="635" spans="2:13" s="217" customFormat="1">
      <c r="B635" s="218"/>
      <c r="J635" s="218"/>
      <c r="M635" s="218"/>
    </row>
    <row r="636" spans="2:13" s="217" customFormat="1">
      <c r="B636" s="218"/>
      <c r="J636" s="218"/>
      <c r="M636" s="218"/>
    </row>
    <row r="637" spans="2:13" s="217" customFormat="1">
      <c r="B637" s="218"/>
      <c r="J637" s="218"/>
      <c r="M637" s="218"/>
    </row>
    <row r="638" spans="2:13" s="217" customFormat="1">
      <c r="B638" s="218"/>
      <c r="J638" s="218"/>
      <c r="M638" s="218"/>
    </row>
    <row r="639" spans="2:13" s="217" customFormat="1">
      <c r="B639" s="218"/>
      <c r="J639" s="218"/>
      <c r="M639" s="218"/>
    </row>
    <row r="640" spans="2:13" s="217" customFormat="1">
      <c r="B640" s="218"/>
      <c r="J640" s="218"/>
      <c r="M640" s="218"/>
    </row>
    <row r="641" spans="2:13" s="217" customFormat="1">
      <c r="B641" s="218"/>
      <c r="J641" s="218"/>
      <c r="M641" s="218"/>
    </row>
    <row r="642" spans="2:13" s="217" customFormat="1">
      <c r="B642" s="218"/>
      <c r="J642" s="218"/>
      <c r="M642" s="218"/>
    </row>
    <row r="643" spans="2:13" s="217" customFormat="1">
      <c r="B643" s="218"/>
      <c r="J643" s="218"/>
      <c r="M643" s="218"/>
    </row>
    <row r="644" spans="2:13" s="217" customFormat="1">
      <c r="B644" s="218"/>
      <c r="J644" s="218"/>
      <c r="M644" s="218"/>
    </row>
    <row r="645" spans="2:13" s="217" customFormat="1">
      <c r="B645" s="218"/>
      <c r="J645" s="218"/>
      <c r="M645" s="218"/>
    </row>
    <row r="646" spans="2:13" s="217" customFormat="1">
      <c r="B646" s="218"/>
      <c r="J646" s="218"/>
      <c r="M646" s="218"/>
    </row>
    <row r="647" spans="2:13" s="217" customFormat="1">
      <c r="B647" s="218"/>
      <c r="J647" s="218"/>
      <c r="M647" s="218"/>
    </row>
    <row r="648" spans="2:13" s="217" customFormat="1">
      <c r="B648" s="218"/>
      <c r="J648" s="218"/>
      <c r="M648" s="218"/>
    </row>
    <row r="649" spans="2:13" s="217" customFormat="1">
      <c r="B649" s="218"/>
      <c r="J649" s="218"/>
      <c r="M649" s="218"/>
    </row>
    <row r="650" spans="2:13" s="217" customFormat="1">
      <c r="B650" s="218"/>
      <c r="J650" s="218"/>
      <c r="M650" s="218"/>
    </row>
    <row r="651" spans="2:13" s="217" customFormat="1">
      <c r="B651" s="218"/>
      <c r="J651" s="218"/>
      <c r="M651" s="218"/>
    </row>
    <row r="652" spans="2:13" s="217" customFormat="1">
      <c r="B652" s="218"/>
      <c r="J652" s="218"/>
      <c r="M652" s="218"/>
    </row>
    <row r="653" spans="2:13" s="217" customFormat="1">
      <c r="B653" s="218"/>
      <c r="J653" s="218"/>
      <c r="M653" s="218"/>
    </row>
    <row r="654" spans="2:13" s="217" customFormat="1">
      <c r="B654" s="218"/>
      <c r="J654" s="218"/>
      <c r="M654" s="218"/>
    </row>
    <row r="655" spans="2:13" s="217" customFormat="1">
      <c r="B655" s="218"/>
      <c r="J655" s="218"/>
      <c r="M655" s="218"/>
    </row>
    <row r="656" spans="2:13" s="217" customFormat="1">
      <c r="B656" s="218"/>
      <c r="J656" s="218"/>
      <c r="M656" s="218"/>
    </row>
    <row r="657" spans="2:13" s="217" customFormat="1">
      <c r="B657" s="218"/>
      <c r="J657" s="218"/>
      <c r="M657" s="218"/>
    </row>
    <row r="658" spans="2:13" s="217" customFormat="1">
      <c r="B658" s="218"/>
      <c r="J658" s="218"/>
      <c r="M658" s="218"/>
    </row>
    <row r="659" spans="2:13" s="217" customFormat="1">
      <c r="B659" s="218"/>
      <c r="J659" s="218"/>
      <c r="M659" s="218"/>
    </row>
    <row r="660" spans="2:13" s="217" customFormat="1">
      <c r="B660" s="218"/>
      <c r="J660" s="218"/>
      <c r="M660" s="218"/>
    </row>
    <row r="661" spans="2:13" s="217" customFormat="1">
      <c r="B661" s="218"/>
      <c r="J661" s="218"/>
      <c r="M661" s="218"/>
    </row>
    <row r="662" spans="2:13" s="217" customFormat="1">
      <c r="B662" s="218"/>
      <c r="J662" s="218"/>
      <c r="M662" s="218"/>
    </row>
    <row r="663" spans="2:13" s="217" customFormat="1">
      <c r="B663" s="218"/>
      <c r="J663" s="218"/>
      <c r="M663" s="218"/>
    </row>
    <row r="664" spans="2:13" s="217" customFormat="1">
      <c r="B664" s="218"/>
      <c r="J664" s="218"/>
      <c r="M664" s="218"/>
    </row>
    <row r="665" spans="2:13" s="217" customFormat="1">
      <c r="B665" s="218"/>
      <c r="J665" s="218"/>
      <c r="M665" s="218"/>
    </row>
    <row r="666" spans="2:13" s="217" customFormat="1">
      <c r="B666" s="218"/>
      <c r="J666" s="218"/>
      <c r="M666" s="218"/>
    </row>
    <row r="667" spans="2:13" s="217" customFormat="1">
      <c r="B667" s="218"/>
      <c r="J667" s="218"/>
      <c r="M667" s="218"/>
    </row>
    <row r="668" spans="2:13" s="217" customFormat="1">
      <c r="B668" s="218"/>
      <c r="J668" s="218"/>
      <c r="M668" s="218"/>
    </row>
    <row r="669" spans="2:13" s="217" customFormat="1">
      <c r="B669" s="218"/>
      <c r="J669" s="218"/>
      <c r="M669" s="218"/>
    </row>
    <row r="670" spans="2:13" s="217" customFormat="1">
      <c r="B670" s="218"/>
      <c r="J670" s="218"/>
      <c r="M670" s="218"/>
    </row>
    <row r="671" spans="2:13" s="217" customFormat="1">
      <c r="B671" s="218"/>
      <c r="J671" s="218"/>
      <c r="M671" s="218"/>
    </row>
    <row r="672" spans="2:13" s="217" customFormat="1">
      <c r="B672" s="218"/>
      <c r="J672" s="218"/>
      <c r="M672" s="218"/>
    </row>
    <row r="673" spans="2:13" s="217" customFormat="1">
      <c r="B673" s="218"/>
      <c r="J673" s="218"/>
      <c r="M673" s="218"/>
    </row>
    <row r="674" spans="2:13" s="217" customFormat="1">
      <c r="B674" s="218"/>
      <c r="J674" s="218"/>
      <c r="M674" s="218"/>
    </row>
    <row r="675" spans="2:13" s="217" customFormat="1">
      <c r="B675" s="218"/>
      <c r="J675" s="218"/>
      <c r="M675" s="218"/>
    </row>
    <row r="676" spans="2:13" s="217" customFormat="1">
      <c r="B676" s="218"/>
      <c r="J676" s="218"/>
      <c r="M676" s="218"/>
    </row>
    <row r="677" spans="2:13" s="217" customFormat="1">
      <c r="B677" s="218"/>
      <c r="J677" s="218"/>
      <c r="M677" s="218"/>
    </row>
    <row r="678" spans="2:13" s="217" customFormat="1">
      <c r="B678" s="218"/>
      <c r="J678" s="218"/>
      <c r="M678" s="218"/>
    </row>
    <row r="679" spans="2:13" s="217" customFormat="1">
      <c r="B679" s="218"/>
      <c r="J679" s="218"/>
      <c r="M679" s="218"/>
    </row>
    <row r="680" spans="2:13" s="217" customFormat="1">
      <c r="B680" s="218"/>
      <c r="J680" s="218"/>
      <c r="M680" s="218"/>
    </row>
    <row r="681" spans="2:13" s="217" customFormat="1">
      <c r="B681" s="218"/>
      <c r="J681" s="218"/>
      <c r="M681" s="218"/>
    </row>
    <row r="682" spans="2:13" s="217" customFormat="1">
      <c r="B682" s="218"/>
      <c r="J682" s="218"/>
      <c r="M682" s="218"/>
    </row>
    <row r="683" spans="2:13" s="217" customFormat="1">
      <c r="B683" s="218"/>
      <c r="J683" s="218"/>
      <c r="M683" s="218"/>
    </row>
    <row r="684" spans="2:13" s="217" customFormat="1">
      <c r="B684" s="218"/>
      <c r="J684" s="218"/>
      <c r="M684" s="218"/>
    </row>
    <row r="685" spans="2:13" s="217" customFormat="1">
      <c r="B685" s="218"/>
      <c r="J685" s="218"/>
      <c r="M685" s="218"/>
    </row>
    <row r="686" spans="2:13" s="217" customFormat="1">
      <c r="B686" s="218"/>
      <c r="J686" s="218"/>
      <c r="M686" s="218"/>
    </row>
    <row r="687" spans="2:13" s="217" customFormat="1">
      <c r="B687" s="218"/>
      <c r="J687" s="218"/>
      <c r="M687" s="218"/>
    </row>
    <row r="688" spans="2:13" s="217" customFormat="1">
      <c r="B688" s="218"/>
      <c r="J688" s="218"/>
      <c r="M688" s="218"/>
    </row>
    <row r="689" spans="2:13" s="217" customFormat="1">
      <c r="B689" s="218"/>
      <c r="J689" s="218"/>
      <c r="M689" s="218"/>
    </row>
    <row r="690" spans="2:13" s="217" customFormat="1">
      <c r="B690" s="218"/>
      <c r="J690" s="218"/>
      <c r="M690" s="218"/>
    </row>
    <row r="691" spans="2:13" s="217" customFormat="1">
      <c r="B691" s="218"/>
      <c r="J691" s="218"/>
      <c r="M691" s="218"/>
    </row>
    <row r="692" spans="2:13" s="217" customFormat="1">
      <c r="B692" s="218"/>
      <c r="J692" s="218"/>
      <c r="M692" s="218"/>
    </row>
    <row r="693" spans="2:13" s="217" customFormat="1">
      <c r="B693" s="218"/>
      <c r="J693" s="218"/>
      <c r="M693" s="218"/>
    </row>
    <row r="694" spans="2:13" s="217" customFormat="1">
      <c r="B694" s="218"/>
      <c r="J694" s="218"/>
      <c r="M694" s="218"/>
    </row>
    <row r="695" spans="2:13" s="217" customFormat="1">
      <c r="B695" s="218"/>
      <c r="J695" s="218"/>
      <c r="M695" s="218"/>
    </row>
    <row r="696" spans="2:13" s="217" customFormat="1">
      <c r="B696" s="218"/>
      <c r="J696" s="218"/>
      <c r="M696" s="218"/>
    </row>
    <row r="697" spans="2:13" s="217" customFormat="1">
      <c r="B697" s="218"/>
      <c r="J697" s="218"/>
      <c r="M697" s="218"/>
    </row>
    <row r="698" spans="2:13" s="217" customFormat="1">
      <c r="B698" s="218"/>
      <c r="J698" s="218"/>
      <c r="M698" s="218"/>
    </row>
    <row r="699" spans="2:13" s="217" customFormat="1">
      <c r="B699" s="218"/>
      <c r="J699" s="218"/>
      <c r="M699" s="218"/>
    </row>
    <row r="700" spans="2:13" s="217" customFormat="1">
      <c r="B700" s="218"/>
      <c r="J700" s="218"/>
      <c r="M700" s="218"/>
    </row>
    <row r="701" spans="2:13" s="217" customFormat="1">
      <c r="B701" s="218"/>
      <c r="J701" s="218"/>
      <c r="M701" s="218"/>
    </row>
    <row r="702" spans="2:13" s="217" customFormat="1">
      <c r="B702" s="218"/>
      <c r="J702" s="218"/>
      <c r="M702" s="218"/>
    </row>
    <row r="703" spans="2:13" s="217" customFormat="1">
      <c r="B703" s="218"/>
      <c r="J703" s="218"/>
      <c r="M703" s="218"/>
    </row>
    <row r="704" spans="2:13" s="217" customFormat="1">
      <c r="B704" s="218"/>
      <c r="J704" s="218"/>
      <c r="M704" s="218"/>
    </row>
    <row r="705" spans="2:13" s="217" customFormat="1">
      <c r="B705" s="218"/>
      <c r="J705" s="218"/>
      <c r="M705" s="218"/>
    </row>
    <row r="706" spans="2:13" s="217" customFormat="1">
      <c r="B706" s="218"/>
      <c r="J706" s="218"/>
      <c r="M706" s="218"/>
    </row>
    <row r="707" spans="2:13" s="217" customFormat="1">
      <c r="B707" s="218"/>
      <c r="J707" s="218"/>
      <c r="M707" s="218"/>
    </row>
    <row r="708" spans="2:13" s="217" customFormat="1">
      <c r="B708" s="218"/>
      <c r="J708" s="218"/>
      <c r="M708" s="218"/>
    </row>
    <row r="709" spans="2:13" s="217" customFormat="1">
      <c r="B709" s="218"/>
      <c r="J709" s="218"/>
      <c r="M709" s="218"/>
    </row>
    <row r="710" spans="2:13" s="217" customFormat="1">
      <c r="B710" s="218"/>
      <c r="J710" s="218"/>
      <c r="M710" s="218"/>
    </row>
    <row r="711" spans="2:13" s="217" customFormat="1">
      <c r="B711" s="218"/>
      <c r="J711" s="218"/>
      <c r="M711" s="218"/>
    </row>
    <row r="712" spans="2:13" s="217" customFormat="1">
      <c r="B712" s="218"/>
      <c r="J712" s="218"/>
      <c r="M712" s="218"/>
    </row>
    <row r="713" spans="2:13" s="217" customFormat="1">
      <c r="B713" s="218"/>
      <c r="J713" s="218"/>
      <c r="M713" s="218"/>
    </row>
    <row r="714" spans="2:13" s="217" customFormat="1">
      <c r="B714" s="218"/>
      <c r="J714" s="218"/>
      <c r="M714" s="218"/>
    </row>
    <row r="715" spans="2:13" s="217" customFormat="1">
      <c r="B715" s="218"/>
      <c r="J715" s="218"/>
      <c r="M715" s="218"/>
    </row>
    <row r="716" spans="2:13" s="217" customFormat="1">
      <c r="B716" s="218"/>
      <c r="J716" s="218"/>
      <c r="M716" s="218"/>
    </row>
    <row r="717" spans="2:13" s="217" customFormat="1">
      <c r="B717" s="218"/>
      <c r="J717" s="218"/>
      <c r="M717" s="218"/>
    </row>
    <row r="718" spans="2:13" s="217" customFormat="1">
      <c r="B718" s="218"/>
      <c r="J718" s="218"/>
      <c r="M718" s="218"/>
    </row>
    <row r="719" spans="2:13" s="217" customFormat="1">
      <c r="B719" s="218"/>
      <c r="J719" s="218"/>
      <c r="M719" s="218"/>
    </row>
    <row r="720" spans="2:13" s="217" customFormat="1">
      <c r="B720" s="218"/>
      <c r="J720" s="218"/>
      <c r="M720" s="218"/>
    </row>
    <row r="721" spans="2:13" s="217" customFormat="1">
      <c r="B721" s="218"/>
      <c r="J721" s="218"/>
      <c r="M721" s="218"/>
    </row>
    <row r="722" spans="2:13" s="217" customFormat="1">
      <c r="B722" s="218"/>
      <c r="J722" s="218"/>
      <c r="M722" s="218"/>
    </row>
    <row r="723" spans="2:13" s="217" customFormat="1">
      <c r="B723" s="218"/>
      <c r="J723" s="218"/>
      <c r="M723" s="218"/>
    </row>
    <row r="724" spans="2:13" s="217" customFormat="1">
      <c r="B724" s="218"/>
      <c r="J724" s="218"/>
      <c r="M724" s="218"/>
    </row>
    <row r="725" spans="2:13" s="217" customFormat="1">
      <c r="B725" s="218"/>
      <c r="J725" s="218"/>
      <c r="M725" s="218"/>
    </row>
    <row r="726" spans="2:13" s="217" customFormat="1">
      <c r="B726" s="218"/>
      <c r="J726" s="218"/>
      <c r="M726" s="218"/>
    </row>
    <row r="727" spans="2:13" s="217" customFormat="1">
      <c r="B727" s="218"/>
      <c r="J727" s="218"/>
      <c r="M727" s="218"/>
    </row>
    <row r="728" spans="2:13" s="217" customFormat="1">
      <c r="B728" s="218"/>
      <c r="J728" s="218"/>
      <c r="M728" s="218"/>
    </row>
    <row r="729" spans="2:13" s="217" customFormat="1">
      <c r="B729" s="218"/>
      <c r="J729" s="218"/>
      <c r="M729" s="218"/>
    </row>
    <row r="730" spans="2:13" s="217" customFormat="1">
      <c r="B730" s="218"/>
      <c r="J730" s="218"/>
      <c r="M730" s="218"/>
    </row>
    <row r="731" spans="2:13" s="217" customFormat="1">
      <c r="B731" s="218"/>
      <c r="J731" s="218"/>
      <c r="M731" s="218"/>
    </row>
    <row r="732" spans="2:13" s="217" customFormat="1">
      <c r="B732" s="218"/>
      <c r="J732" s="218"/>
      <c r="M732" s="218"/>
    </row>
    <row r="733" spans="2:13" s="217" customFormat="1">
      <c r="B733" s="218"/>
      <c r="J733" s="218"/>
      <c r="M733" s="218"/>
    </row>
    <row r="734" spans="2:13" s="217" customFormat="1">
      <c r="B734" s="218"/>
      <c r="J734" s="218"/>
      <c r="M734" s="218"/>
    </row>
    <row r="735" spans="2:13" s="217" customFormat="1">
      <c r="B735" s="218"/>
      <c r="J735" s="218"/>
      <c r="M735" s="218"/>
    </row>
    <row r="736" spans="2:13" s="217" customFormat="1">
      <c r="B736" s="218"/>
      <c r="J736" s="218"/>
      <c r="M736" s="218"/>
    </row>
    <row r="737" spans="2:13" s="217" customFormat="1">
      <c r="B737" s="218"/>
      <c r="J737" s="218"/>
      <c r="M737" s="218"/>
    </row>
    <row r="738" spans="2:13" s="217" customFormat="1">
      <c r="B738" s="218"/>
      <c r="J738" s="218"/>
      <c r="M738" s="218"/>
    </row>
    <row r="739" spans="2:13" s="217" customFormat="1">
      <c r="B739" s="218"/>
      <c r="J739" s="218"/>
      <c r="M739" s="218"/>
    </row>
    <row r="740" spans="2:13" s="217" customFormat="1">
      <c r="B740" s="218"/>
      <c r="J740" s="218"/>
      <c r="M740" s="218"/>
    </row>
    <row r="741" spans="2:13" s="217" customFormat="1">
      <c r="B741" s="218"/>
      <c r="J741" s="218"/>
      <c r="M741" s="218"/>
    </row>
    <row r="742" spans="2:13" s="217" customFormat="1">
      <c r="B742" s="218"/>
      <c r="J742" s="218"/>
      <c r="M742" s="218"/>
    </row>
    <row r="743" spans="2:13" s="217" customFormat="1">
      <c r="B743" s="218"/>
      <c r="J743" s="218"/>
      <c r="M743" s="218"/>
    </row>
    <row r="744" spans="2:13" s="217" customFormat="1">
      <c r="B744" s="218"/>
      <c r="J744" s="218"/>
      <c r="M744" s="218"/>
    </row>
    <row r="745" spans="2:13" s="217" customFormat="1">
      <c r="B745" s="218"/>
      <c r="J745" s="218"/>
      <c r="M745" s="218"/>
    </row>
    <row r="746" spans="2:13" s="217" customFormat="1">
      <c r="B746" s="218"/>
      <c r="J746" s="218"/>
      <c r="M746" s="218"/>
    </row>
    <row r="747" spans="2:13" s="217" customFormat="1">
      <c r="B747" s="218"/>
      <c r="J747" s="218"/>
      <c r="M747" s="218"/>
    </row>
    <row r="748" spans="2:13" s="217" customFormat="1">
      <c r="B748" s="218"/>
      <c r="J748" s="218"/>
      <c r="M748" s="218"/>
    </row>
    <row r="749" spans="2:13" s="217" customFormat="1">
      <c r="B749" s="218"/>
      <c r="J749" s="218"/>
      <c r="M749" s="218"/>
    </row>
    <row r="750" spans="2:13" s="217" customFormat="1">
      <c r="B750" s="218"/>
      <c r="J750" s="218"/>
      <c r="M750" s="218"/>
    </row>
    <row r="751" spans="2:13" s="217" customFormat="1">
      <c r="B751" s="218"/>
      <c r="J751" s="218"/>
      <c r="M751" s="218"/>
    </row>
    <row r="752" spans="2:13" s="217" customFormat="1">
      <c r="B752" s="218"/>
      <c r="J752" s="218"/>
      <c r="M752" s="218"/>
    </row>
    <row r="753" spans="2:13" s="217" customFormat="1">
      <c r="B753" s="218"/>
      <c r="J753" s="218"/>
      <c r="M753" s="218"/>
    </row>
    <row r="754" spans="2:13" s="217" customFormat="1">
      <c r="B754" s="218"/>
      <c r="J754" s="218"/>
      <c r="M754" s="218"/>
    </row>
    <row r="755" spans="2:13" s="217" customFormat="1">
      <c r="B755" s="218"/>
      <c r="J755" s="218"/>
      <c r="M755" s="218"/>
    </row>
    <row r="756" spans="2:13" s="217" customFormat="1">
      <c r="B756" s="218"/>
      <c r="J756" s="218"/>
      <c r="M756" s="218"/>
    </row>
    <row r="757" spans="2:13" s="217" customFormat="1">
      <c r="B757" s="218"/>
      <c r="J757" s="218"/>
      <c r="M757" s="218"/>
    </row>
    <row r="758" spans="2:13" s="217" customFormat="1">
      <c r="B758" s="218"/>
      <c r="J758" s="218"/>
      <c r="M758" s="218"/>
    </row>
    <row r="759" spans="2:13" s="217" customFormat="1">
      <c r="B759" s="218"/>
      <c r="J759" s="218"/>
      <c r="M759" s="218"/>
    </row>
    <row r="760" spans="2:13" s="217" customFormat="1">
      <c r="B760" s="218"/>
      <c r="J760" s="218"/>
      <c r="M760" s="218"/>
    </row>
    <row r="761" spans="2:13" s="217" customFormat="1">
      <c r="B761" s="218"/>
      <c r="J761" s="218"/>
      <c r="M761" s="218"/>
    </row>
    <row r="762" spans="2:13" s="217" customFormat="1">
      <c r="B762" s="218"/>
      <c r="J762" s="218"/>
      <c r="M762" s="218"/>
    </row>
    <row r="763" spans="2:13" s="217" customFormat="1">
      <c r="B763" s="218"/>
      <c r="J763" s="218"/>
      <c r="M763" s="218"/>
    </row>
    <row r="764" spans="2:13" s="217" customFormat="1">
      <c r="B764" s="218"/>
      <c r="J764" s="218"/>
      <c r="M764" s="218"/>
    </row>
    <row r="765" spans="2:13" s="217" customFormat="1">
      <c r="B765" s="218"/>
      <c r="J765" s="218"/>
      <c r="M765" s="218"/>
    </row>
    <row r="766" spans="2:13" s="217" customFormat="1">
      <c r="B766" s="218"/>
      <c r="J766" s="218"/>
      <c r="M766" s="218"/>
    </row>
    <row r="767" spans="2:13" s="217" customFormat="1">
      <c r="B767" s="218"/>
      <c r="J767" s="218"/>
      <c r="M767" s="218"/>
    </row>
    <row r="768" spans="2:13" s="217" customFormat="1">
      <c r="B768" s="218"/>
      <c r="J768" s="218"/>
      <c r="M768" s="218"/>
    </row>
    <row r="769" spans="2:13" s="217" customFormat="1">
      <c r="B769" s="218"/>
      <c r="J769" s="218"/>
      <c r="M769" s="218"/>
    </row>
    <row r="770" spans="2:13" s="217" customFormat="1">
      <c r="B770" s="218"/>
      <c r="J770" s="218"/>
      <c r="M770" s="218"/>
    </row>
    <row r="771" spans="2:13" s="217" customFormat="1">
      <c r="B771" s="218"/>
      <c r="J771" s="218"/>
      <c r="M771" s="218"/>
    </row>
    <row r="772" spans="2:13" s="217" customFormat="1">
      <c r="B772" s="218"/>
      <c r="J772" s="218"/>
      <c r="M772" s="218"/>
    </row>
    <row r="773" spans="2:13" s="217" customFormat="1">
      <c r="B773" s="218"/>
      <c r="J773" s="218"/>
      <c r="M773" s="218"/>
    </row>
    <row r="774" spans="2:13" s="217" customFormat="1">
      <c r="B774" s="218"/>
      <c r="J774" s="218"/>
      <c r="M774" s="218"/>
    </row>
    <row r="775" spans="2:13" s="217" customFormat="1">
      <c r="B775" s="218"/>
      <c r="J775" s="218"/>
      <c r="M775" s="218"/>
    </row>
    <row r="776" spans="2:13" s="217" customFormat="1">
      <c r="B776" s="218"/>
      <c r="J776" s="218"/>
      <c r="M776" s="218"/>
    </row>
    <row r="777" spans="2:13" s="217" customFormat="1">
      <c r="B777" s="218"/>
      <c r="J777" s="218"/>
      <c r="M777" s="218"/>
    </row>
    <row r="778" spans="2:13" s="217" customFormat="1">
      <c r="B778" s="218"/>
      <c r="J778" s="218"/>
      <c r="M778" s="218"/>
    </row>
    <row r="779" spans="2:13" s="217" customFormat="1">
      <c r="B779" s="218"/>
      <c r="J779" s="218"/>
      <c r="M779" s="218"/>
    </row>
    <row r="780" spans="2:13" s="217" customFormat="1">
      <c r="B780" s="218"/>
      <c r="J780" s="218"/>
      <c r="M780" s="218"/>
    </row>
    <row r="781" spans="2:13" s="217" customFormat="1">
      <c r="B781" s="218"/>
      <c r="J781" s="218"/>
      <c r="M781" s="218"/>
    </row>
    <row r="782" spans="2:13" s="217" customFormat="1">
      <c r="B782" s="218"/>
      <c r="J782" s="218"/>
      <c r="M782" s="218"/>
    </row>
    <row r="783" spans="2:13" s="217" customFormat="1">
      <c r="B783" s="218"/>
      <c r="J783" s="218"/>
      <c r="M783" s="218"/>
    </row>
    <row r="784" spans="2:13" s="217" customFormat="1">
      <c r="B784" s="218"/>
      <c r="J784" s="218"/>
      <c r="M784" s="218"/>
    </row>
    <row r="785" spans="2:13" s="217" customFormat="1">
      <c r="B785" s="218"/>
      <c r="J785" s="218"/>
      <c r="M785" s="218"/>
    </row>
    <row r="786" spans="2:13" s="217" customFormat="1">
      <c r="B786" s="218"/>
      <c r="J786" s="218"/>
      <c r="M786" s="218"/>
    </row>
    <row r="787" spans="2:13" s="217" customFormat="1">
      <c r="B787" s="218"/>
      <c r="J787" s="218"/>
      <c r="M787" s="218"/>
    </row>
    <row r="788" spans="2:13" s="217" customFormat="1">
      <c r="B788" s="218"/>
      <c r="J788" s="218"/>
      <c r="M788" s="218"/>
    </row>
    <row r="789" spans="2:13" s="217" customFormat="1">
      <c r="B789" s="218"/>
      <c r="J789" s="218"/>
      <c r="M789" s="218"/>
    </row>
    <row r="790" spans="2:13" s="217" customFormat="1">
      <c r="B790" s="218"/>
      <c r="J790" s="218"/>
      <c r="M790" s="218"/>
    </row>
    <row r="791" spans="2:13" s="217" customFormat="1">
      <c r="B791" s="218"/>
      <c r="J791" s="218"/>
      <c r="M791" s="218"/>
    </row>
    <row r="792" spans="2:13" s="217" customFormat="1">
      <c r="B792" s="218"/>
      <c r="J792" s="218"/>
      <c r="M792" s="218"/>
    </row>
    <row r="793" spans="2:13" s="217" customFormat="1">
      <c r="B793" s="218"/>
      <c r="J793" s="218"/>
      <c r="M793" s="218"/>
    </row>
    <row r="794" spans="2:13" s="217" customFormat="1">
      <c r="B794" s="218"/>
      <c r="J794" s="218"/>
      <c r="M794" s="218"/>
    </row>
    <row r="795" spans="2:13" s="217" customFormat="1">
      <c r="B795" s="218"/>
      <c r="J795" s="218"/>
      <c r="M795" s="218"/>
    </row>
    <row r="796" spans="2:13" s="217" customFormat="1">
      <c r="B796" s="218"/>
      <c r="J796" s="218"/>
      <c r="M796" s="218"/>
    </row>
    <row r="797" spans="2:13" s="217" customFormat="1">
      <c r="B797" s="218"/>
      <c r="J797" s="218"/>
      <c r="M797" s="218"/>
    </row>
    <row r="798" spans="2:13" s="217" customFormat="1">
      <c r="B798" s="218"/>
      <c r="J798" s="218"/>
      <c r="M798" s="218"/>
    </row>
    <row r="799" spans="2:13" s="217" customFormat="1">
      <c r="B799" s="218"/>
      <c r="J799" s="218"/>
      <c r="M799" s="218"/>
    </row>
    <row r="800" spans="2:13" s="217" customFormat="1">
      <c r="B800" s="218"/>
      <c r="J800" s="218"/>
      <c r="M800" s="218"/>
    </row>
    <row r="801" spans="2:13" s="217" customFormat="1">
      <c r="B801" s="218"/>
      <c r="J801" s="218"/>
      <c r="M801" s="218"/>
    </row>
    <row r="802" spans="2:13" s="217" customFormat="1">
      <c r="B802" s="218"/>
      <c r="J802" s="218"/>
      <c r="M802" s="218"/>
    </row>
    <row r="803" spans="2:13" s="217" customFormat="1">
      <c r="B803" s="218"/>
      <c r="J803" s="218"/>
      <c r="M803" s="218"/>
    </row>
    <row r="804" spans="2:13" s="217" customFormat="1">
      <c r="B804" s="218"/>
      <c r="J804" s="218"/>
      <c r="M804" s="218"/>
    </row>
    <row r="805" spans="2:13" s="217" customFormat="1">
      <c r="B805" s="218"/>
      <c r="J805" s="218"/>
      <c r="M805" s="218"/>
    </row>
    <row r="806" spans="2:13" s="217" customFormat="1">
      <c r="B806" s="218"/>
      <c r="J806" s="218"/>
      <c r="M806" s="218"/>
    </row>
    <row r="807" spans="2:13" s="217" customFormat="1">
      <c r="B807" s="218"/>
      <c r="J807" s="218"/>
      <c r="M807" s="218"/>
    </row>
    <row r="808" spans="2:13" s="217" customFormat="1">
      <c r="B808" s="218"/>
      <c r="J808" s="218"/>
      <c r="M808" s="218"/>
    </row>
    <row r="809" spans="2:13" s="217" customFormat="1">
      <c r="B809" s="218"/>
      <c r="J809" s="218"/>
      <c r="M809" s="218"/>
    </row>
    <row r="810" spans="2:13" s="217" customFormat="1">
      <c r="B810" s="218"/>
      <c r="J810" s="218"/>
      <c r="M810" s="218"/>
    </row>
    <row r="811" spans="2:13" s="217" customFormat="1">
      <c r="B811" s="218"/>
      <c r="J811" s="218"/>
      <c r="M811" s="218"/>
    </row>
    <row r="812" spans="2:13" s="217" customFormat="1">
      <c r="B812" s="218"/>
      <c r="J812" s="218"/>
      <c r="M812" s="218"/>
    </row>
    <row r="813" spans="2:13" s="217" customFormat="1">
      <c r="B813" s="218"/>
      <c r="J813" s="218"/>
      <c r="M813" s="218"/>
    </row>
    <row r="814" spans="2:13" s="217" customFormat="1">
      <c r="B814" s="218"/>
      <c r="J814" s="218"/>
      <c r="M814" s="218"/>
    </row>
    <row r="815" spans="2:13" s="217" customFormat="1">
      <c r="B815" s="218"/>
      <c r="J815" s="218"/>
      <c r="M815" s="218"/>
    </row>
    <row r="816" spans="2:13" s="217" customFormat="1">
      <c r="B816" s="218"/>
      <c r="J816" s="218"/>
      <c r="M816" s="218"/>
    </row>
    <row r="817" spans="2:13" s="217" customFormat="1">
      <c r="B817" s="218"/>
      <c r="J817" s="218"/>
      <c r="M817" s="218"/>
    </row>
    <row r="818" spans="2:13" s="217" customFormat="1">
      <c r="B818" s="218"/>
      <c r="J818" s="218"/>
      <c r="M818" s="218"/>
    </row>
    <row r="819" spans="2:13" s="217" customFormat="1">
      <c r="B819" s="218"/>
      <c r="J819" s="218"/>
      <c r="M819" s="218"/>
    </row>
    <row r="820" spans="2:13" s="217" customFormat="1">
      <c r="B820" s="218"/>
      <c r="J820" s="218"/>
      <c r="M820" s="218"/>
    </row>
    <row r="821" spans="2:13" s="217" customFormat="1">
      <c r="B821" s="218"/>
      <c r="J821" s="218"/>
      <c r="M821" s="218"/>
    </row>
    <row r="822" spans="2:13" s="217" customFormat="1">
      <c r="B822" s="218"/>
      <c r="J822" s="218"/>
      <c r="M822" s="218"/>
    </row>
    <row r="823" spans="2:13" s="217" customFormat="1">
      <c r="B823" s="218"/>
      <c r="J823" s="218"/>
      <c r="M823" s="218"/>
    </row>
    <row r="824" spans="2:13" s="217" customFormat="1">
      <c r="B824" s="218"/>
      <c r="J824" s="218"/>
      <c r="M824" s="218"/>
    </row>
    <row r="825" spans="2:13" s="217" customFormat="1">
      <c r="B825" s="218"/>
      <c r="J825" s="218"/>
      <c r="M825" s="218"/>
    </row>
    <row r="826" spans="2:13" s="217" customFormat="1">
      <c r="B826" s="218"/>
      <c r="J826" s="218"/>
      <c r="M826" s="218"/>
    </row>
    <row r="827" spans="2:13" s="217" customFormat="1">
      <c r="B827" s="218"/>
      <c r="J827" s="218"/>
      <c r="M827" s="218"/>
    </row>
    <row r="828" spans="2:13" s="217" customFormat="1">
      <c r="B828" s="218"/>
      <c r="J828" s="218"/>
      <c r="M828" s="218"/>
    </row>
    <row r="829" spans="2:13" s="217" customFormat="1">
      <c r="B829" s="218"/>
      <c r="J829" s="218"/>
      <c r="M829" s="218"/>
    </row>
    <row r="830" spans="2:13" s="217" customFormat="1">
      <c r="B830" s="218"/>
      <c r="J830" s="218"/>
      <c r="M830" s="218"/>
    </row>
    <row r="831" spans="2:13" s="217" customFormat="1">
      <c r="B831" s="218"/>
      <c r="J831" s="218"/>
      <c r="M831" s="218"/>
    </row>
    <row r="832" spans="2:13" s="217" customFormat="1">
      <c r="B832" s="218"/>
      <c r="J832" s="218"/>
      <c r="M832" s="218"/>
    </row>
    <row r="833" spans="2:13" s="217" customFormat="1">
      <c r="B833" s="218"/>
      <c r="J833" s="218"/>
      <c r="M833" s="218"/>
    </row>
    <row r="834" spans="2:13" s="217" customFormat="1">
      <c r="B834" s="218"/>
      <c r="J834" s="218"/>
      <c r="M834" s="218"/>
    </row>
    <row r="835" spans="2:13" s="217" customFormat="1">
      <c r="B835" s="218"/>
      <c r="J835" s="218"/>
      <c r="M835" s="218"/>
    </row>
    <row r="836" spans="2:13" s="217" customFormat="1">
      <c r="B836" s="218"/>
      <c r="J836" s="218"/>
      <c r="M836" s="218"/>
    </row>
    <row r="837" spans="2:13" s="217" customFormat="1">
      <c r="B837" s="218"/>
      <c r="J837" s="218"/>
      <c r="M837" s="218"/>
    </row>
    <row r="838" spans="2:13" s="217" customFormat="1">
      <c r="B838" s="218"/>
      <c r="J838" s="218"/>
      <c r="M838" s="218"/>
    </row>
    <row r="839" spans="2:13" s="217" customFormat="1">
      <c r="B839" s="218"/>
      <c r="J839" s="218"/>
      <c r="M839" s="218"/>
    </row>
    <row r="840" spans="2:13" s="217" customFormat="1">
      <c r="B840" s="218"/>
      <c r="J840" s="218"/>
      <c r="M840" s="218"/>
    </row>
    <row r="841" spans="2:13" s="217" customFormat="1">
      <c r="B841" s="218"/>
      <c r="J841" s="218"/>
      <c r="M841" s="218"/>
    </row>
    <row r="842" spans="2:13" s="217" customFormat="1">
      <c r="B842" s="218"/>
      <c r="J842" s="218"/>
      <c r="M842" s="218"/>
    </row>
    <row r="843" spans="2:13" s="217" customFormat="1">
      <c r="B843" s="218"/>
      <c r="J843" s="218"/>
      <c r="M843" s="218"/>
    </row>
    <row r="844" spans="2:13" s="217" customFormat="1">
      <c r="B844" s="218"/>
      <c r="J844" s="218"/>
      <c r="M844" s="218"/>
    </row>
    <row r="845" spans="2:13" s="217" customFormat="1">
      <c r="B845" s="218"/>
      <c r="J845" s="218"/>
      <c r="M845" s="218"/>
    </row>
    <row r="846" spans="2:13" s="217" customFormat="1">
      <c r="B846" s="218"/>
      <c r="J846" s="218"/>
      <c r="M846" s="218"/>
    </row>
    <row r="847" spans="2:13" s="217" customFormat="1">
      <c r="B847" s="218"/>
      <c r="J847" s="218"/>
      <c r="M847" s="218"/>
    </row>
    <row r="848" spans="2:13" s="217" customFormat="1">
      <c r="B848" s="218"/>
      <c r="J848" s="218"/>
      <c r="M848" s="218"/>
    </row>
    <row r="849" spans="2:13" s="217" customFormat="1">
      <c r="B849" s="218"/>
      <c r="J849" s="218"/>
      <c r="M849" s="218"/>
    </row>
    <row r="850" spans="2:13" s="217" customFormat="1">
      <c r="B850" s="218"/>
      <c r="J850" s="218"/>
      <c r="M850" s="218"/>
    </row>
    <row r="851" spans="2:13" s="217" customFormat="1">
      <c r="B851" s="218"/>
      <c r="J851" s="218"/>
      <c r="M851" s="218"/>
    </row>
    <row r="852" spans="2:13" s="217" customFormat="1">
      <c r="B852" s="218"/>
      <c r="J852" s="218"/>
      <c r="M852" s="218"/>
    </row>
    <row r="853" spans="2:13" s="217" customFormat="1">
      <c r="B853" s="218"/>
      <c r="J853" s="218"/>
      <c r="M853" s="218"/>
    </row>
    <row r="854" spans="2:13" s="217" customFormat="1">
      <c r="B854" s="218"/>
      <c r="J854" s="218"/>
      <c r="M854" s="218"/>
    </row>
    <row r="855" spans="2:13" s="217" customFormat="1">
      <c r="B855" s="218"/>
      <c r="J855" s="218"/>
      <c r="M855" s="218"/>
    </row>
    <row r="856" spans="2:13" s="217" customFormat="1">
      <c r="B856" s="218"/>
      <c r="J856" s="218"/>
      <c r="M856" s="218"/>
    </row>
    <row r="857" spans="2:13" s="217" customFormat="1">
      <c r="B857" s="218"/>
      <c r="J857" s="218"/>
      <c r="M857" s="218"/>
    </row>
    <row r="858" spans="2:13" s="217" customFormat="1">
      <c r="B858" s="218"/>
      <c r="J858" s="218"/>
      <c r="M858" s="218"/>
    </row>
    <row r="859" spans="2:13" s="217" customFormat="1">
      <c r="B859" s="218"/>
      <c r="J859" s="218"/>
      <c r="M859" s="218"/>
    </row>
    <row r="860" spans="2:13" s="217" customFormat="1">
      <c r="B860" s="218"/>
      <c r="J860" s="218"/>
      <c r="M860" s="218"/>
    </row>
    <row r="861" spans="2:13" s="217" customFormat="1">
      <c r="B861" s="218"/>
      <c r="J861" s="218"/>
      <c r="M861" s="218"/>
    </row>
    <row r="862" spans="2:13" s="217" customFormat="1">
      <c r="B862" s="218"/>
      <c r="J862" s="218"/>
      <c r="M862" s="218"/>
    </row>
    <row r="863" spans="2:13" s="217" customFormat="1">
      <c r="B863" s="218"/>
      <c r="J863" s="218"/>
      <c r="M863" s="218"/>
    </row>
    <row r="864" spans="2:13" s="217" customFormat="1">
      <c r="B864" s="218"/>
      <c r="J864" s="218"/>
      <c r="M864" s="218"/>
    </row>
    <row r="865" spans="2:13" s="217" customFormat="1">
      <c r="B865" s="218"/>
      <c r="J865" s="218"/>
      <c r="M865" s="218"/>
    </row>
    <row r="866" spans="2:13" s="217" customFormat="1">
      <c r="B866" s="218"/>
      <c r="J866" s="218"/>
      <c r="M866" s="218"/>
    </row>
    <row r="867" spans="2:13" s="217" customFormat="1">
      <c r="B867" s="218"/>
      <c r="J867" s="218"/>
      <c r="M867" s="218"/>
    </row>
    <row r="868" spans="2:13" s="217" customFormat="1">
      <c r="B868" s="218"/>
      <c r="J868" s="218"/>
      <c r="M868" s="218"/>
    </row>
    <row r="869" spans="2:13" s="217" customFormat="1">
      <c r="B869" s="218"/>
      <c r="J869" s="218"/>
      <c r="M869" s="218"/>
    </row>
    <row r="870" spans="2:13" s="217" customFormat="1">
      <c r="B870" s="218"/>
      <c r="J870" s="218"/>
      <c r="M870" s="218"/>
    </row>
    <row r="871" spans="2:13" s="217" customFormat="1">
      <c r="B871" s="218"/>
      <c r="J871" s="218"/>
      <c r="M871" s="218"/>
    </row>
    <row r="872" spans="2:13" s="217" customFormat="1">
      <c r="B872" s="218"/>
      <c r="J872" s="218"/>
      <c r="M872" s="218"/>
    </row>
    <row r="873" spans="2:13" s="217" customFormat="1">
      <c r="B873" s="218"/>
      <c r="J873" s="218"/>
      <c r="M873" s="218"/>
    </row>
    <row r="874" spans="2:13" s="217" customFormat="1">
      <c r="B874" s="218"/>
      <c r="J874" s="218"/>
      <c r="M874" s="218"/>
    </row>
    <row r="875" spans="2:13" s="217" customFormat="1">
      <c r="B875" s="218"/>
      <c r="J875" s="218"/>
      <c r="M875" s="218"/>
    </row>
    <row r="876" spans="2:13" s="217" customFormat="1">
      <c r="B876" s="218"/>
      <c r="J876" s="218"/>
      <c r="M876" s="218"/>
    </row>
    <row r="877" spans="2:13" s="217" customFormat="1">
      <c r="B877" s="218"/>
      <c r="J877" s="218"/>
      <c r="M877" s="218"/>
    </row>
    <row r="878" spans="2:13" s="217" customFormat="1">
      <c r="B878" s="218"/>
      <c r="J878" s="218"/>
      <c r="M878" s="218"/>
    </row>
    <row r="879" spans="2:13" s="217" customFormat="1">
      <c r="B879" s="218"/>
      <c r="J879" s="218"/>
      <c r="M879" s="218"/>
    </row>
    <row r="880" spans="2:13" s="217" customFormat="1">
      <c r="B880" s="218"/>
      <c r="J880" s="218"/>
      <c r="M880" s="218"/>
    </row>
    <row r="881" spans="2:13" s="217" customFormat="1">
      <c r="B881" s="218"/>
      <c r="J881" s="218"/>
      <c r="M881" s="218"/>
    </row>
    <row r="882" spans="2:13" s="217" customFormat="1">
      <c r="B882" s="218"/>
      <c r="J882" s="218"/>
      <c r="M882" s="218"/>
    </row>
    <row r="883" spans="2:13" s="217" customFormat="1">
      <c r="B883" s="218"/>
      <c r="J883" s="218"/>
      <c r="M883" s="218"/>
    </row>
    <row r="884" spans="2:13" s="217" customFormat="1">
      <c r="B884" s="218"/>
      <c r="J884" s="218"/>
      <c r="M884" s="218"/>
    </row>
    <row r="885" spans="2:13" s="217" customFormat="1">
      <c r="B885" s="218"/>
      <c r="J885" s="218"/>
      <c r="M885" s="218"/>
    </row>
    <row r="886" spans="2:13" s="217" customFormat="1">
      <c r="B886" s="218"/>
      <c r="J886" s="218"/>
      <c r="M886" s="218"/>
    </row>
    <row r="887" spans="2:13" s="217" customFormat="1">
      <c r="B887" s="218"/>
      <c r="J887" s="218"/>
      <c r="M887" s="218"/>
    </row>
    <row r="888" spans="2:13" s="217" customFormat="1">
      <c r="B888" s="218"/>
      <c r="J888" s="218"/>
      <c r="M888" s="218"/>
    </row>
    <row r="889" spans="2:13" s="217" customFormat="1">
      <c r="B889" s="218"/>
      <c r="J889" s="218"/>
      <c r="M889" s="218"/>
    </row>
    <row r="890" spans="2:13" s="217" customFormat="1">
      <c r="B890" s="218"/>
      <c r="J890" s="218"/>
      <c r="M890" s="218"/>
    </row>
    <row r="891" spans="2:13" s="217" customFormat="1">
      <c r="B891" s="218"/>
      <c r="J891" s="218"/>
      <c r="M891" s="218"/>
    </row>
    <row r="892" spans="2:13" s="217" customFormat="1">
      <c r="B892" s="218"/>
      <c r="J892" s="218"/>
      <c r="M892" s="218"/>
    </row>
    <row r="893" spans="2:13" s="217" customFormat="1">
      <c r="B893" s="218"/>
      <c r="J893" s="218"/>
      <c r="M893" s="218"/>
    </row>
    <row r="894" spans="2:13" s="217" customFormat="1">
      <c r="B894" s="218"/>
      <c r="J894" s="218"/>
      <c r="M894" s="218"/>
    </row>
    <row r="895" spans="2:13" s="217" customFormat="1">
      <c r="B895" s="218"/>
      <c r="J895" s="218"/>
      <c r="M895" s="218"/>
    </row>
    <row r="896" spans="2:13" s="217" customFormat="1">
      <c r="B896" s="218"/>
      <c r="J896" s="218"/>
      <c r="M896" s="218"/>
    </row>
    <row r="897" spans="2:13" s="217" customFormat="1">
      <c r="B897" s="218"/>
      <c r="J897" s="218"/>
      <c r="M897" s="218"/>
    </row>
    <row r="898" spans="2:13" s="217" customFormat="1">
      <c r="B898" s="218"/>
      <c r="J898" s="218"/>
      <c r="M898" s="218"/>
    </row>
    <row r="899" spans="2:13" s="217" customFormat="1">
      <c r="B899" s="218"/>
      <c r="J899" s="218"/>
      <c r="M899" s="218"/>
    </row>
    <row r="900" spans="2:13" s="217" customFormat="1">
      <c r="B900" s="218"/>
      <c r="J900" s="218"/>
      <c r="M900" s="218"/>
    </row>
    <row r="901" spans="2:13" s="217" customFormat="1">
      <c r="B901" s="218"/>
      <c r="J901" s="218"/>
      <c r="M901" s="218"/>
    </row>
    <row r="902" spans="2:13" s="217" customFormat="1">
      <c r="B902" s="218"/>
      <c r="J902" s="218"/>
      <c r="M902" s="218"/>
    </row>
    <row r="903" spans="2:13" s="217" customFormat="1">
      <c r="B903" s="218"/>
      <c r="J903" s="218"/>
      <c r="M903" s="218"/>
    </row>
    <row r="904" spans="2:13" s="217" customFormat="1">
      <c r="B904" s="218"/>
      <c r="J904" s="218"/>
      <c r="M904" s="218"/>
    </row>
    <row r="905" spans="2:13" s="217" customFormat="1">
      <c r="B905" s="218"/>
      <c r="J905" s="218"/>
      <c r="M905" s="218"/>
    </row>
    <row r="906" spans="2:13" s="217" customFormat="1">
      <c r="B906" s="218"/>
      <c r="J906" s="218"/>
      <c r="M906" s="218"/>
    </row>
    <row r="907" spans="2:13" s="217" customFormat="1">
      <c r="B907" s="218"/>
      <c r="J907" s="218"/>
      <c r="M907" s="218"/>
    </row>
    <row r="908" spans="2:13" s="217" customFormat="1">
      <c r="B908" s="218"/>
      <c r="J908" s="218"/>
      <c r="M908" s="218"/>
    </row>
    <row r="909" spans="2:13" s="217" customFormat="1">
      <c r="B909" s="218"/>
      <c r="J909" s="218"/>
      <c r="M909" s="218"/>
    </row>
    <row r="910" spans="2:13" s="217" customFormat="1">
      <c r="B910" s="218"/>
      <c r="J910" s="218"/>
      <c r="M910" s="218"/>
    </row>
    <row r="911" spans="2:13" s="217" customFormat="1">
      <c r="B911" s="218"/>
      <c r="J911" s="218"/>
      <c r="M911" s="218"/>
    </row>
    <row r="912" spans="2:13" s="217" customFormat="1">
      <c r="B912" s="218"/>
      <c r="J912" s="218"/>
      <c r="M912" s="218"/>
    </row>
    <row r="913" spans="2:13" s="217" customFormat="1">
      <c r="B913" s="218"/>
      <c r="J913" s="218"/>
      <c r="M913" s="218"/>
    </row>
    <row r="914" spans="2:13" s="217" customFormat="1">
      <c r="B914" s="218"/>
      <c r="J914" s="218"/>
      <c r="M914" s="218"/>
    </row>
    <row r="915" spans="2:13" s="217" customFormat="1">
      <c r="B915" s="218"/>
      <c r="J915" s="218"/>
      <c r="M915" s="218"/>
    </row>
    <row r="916" spans="2:13" s="217" customFormat="1">
      <c r="B916" s="218"/>
      <c r="J916" s="218"/>
      <c r="M916" s="218"/>
    </row>
    <row r="917" spans="2:13" s="217" customFormat="1">
      <c r="B917" s="218"/>
      <c r="J917" s="218"/>
      <c r="M917" s="218"/>
    </row>
    <row r="918" spans="2:13" s="217" customFormat="1">
      <c r="B918" s="218"/>
      <c r="J918" s="218"/>
      <c r="M918" s="218"/>
    </row>
    <row r="919" spans="2:13" s="217" customFormat="1">
      <c r="B919" s="218"/>
      <c r="J919" s="218"/>
      <c r="M919" s="218"/>
    </row>
    <row r="920" spans="2:13" s="217" customFormat="1">
      <c r="B920" s="218"/>
      <c r="J920" s="218"/>
      <c r="M920" s="218"/>
    </row>
    <row r="921" spans="2:13" s="217" customFormat="1">
      <c r="B921" s="218"/>
      <c r="J921" s="218"/>
      <c r="M921" s="218"/>
    </row>
    <row r="922" spans="2:13" s="217" customFormat="1">
      <c r="B922" s="218"/>
      <c r="J922" s="218"/>
      <c r="M922" s="218"/>
    </row>
    <row r="923" spans="2:13" s="217" customFormat="1">
      <c r="B923" s="218"/>
      <c r="J923" s="218"/>
      <c r="M923" s="218"/>
    </row>
    <row r="924" spans="2:13" s="217" customFormat="1">
      <c r="B924" s="218"/>
      <c r="J924" s="218"/>
      <c r="M924" s="218"/>
    </row>
    <row r="925" spans="2:13" s="217" customFormat="1">
      <c r="B925" s="218"/>
      <c r="J925" s="218"/>
      <c r="M925" s="218"/>
    </row>
    <row r="926" spans="2:13" s="217" customFormat="1">
      <c r="B926" s="218"/>
      <c r="J926" s="218"/>
      <c r="M926" s="218"/>
    </row>
    <row r="927" spans="2:13" s="217" customFormat="1">
      <c r="B927" s="218"/>
      <c r="J927" s="218"/>
      <c r="M927" s="218"/>
    </row>
    <row r="928" spans="2:13" s="217" customFormat="1">
      <c r="B928" s="218"/>
      <c r="J928" s="218"/>
      <c r="M928" s="218"/>
    </row>
    <row r="929" spans="2:13" s="217" customFormat="1">
      <c r="B929" s="218"/>
      <c r="J929" s="218"/>
      <c r="M929" s="218"/>
    </row>
    <row r="930" spans="2:13" s="217" customFormat="1">
      <c r="B930" s="218"/>
      <c r="J930" s="218"/>
      <c r="M930" s="218"/>
    </row>
    <row r="931" spans="2:13" s="217" customFormat="1">
      <c r="B931" s="218"/>
      <c r="J931" s="218"/>
      <c r="M931" s="218"/>
    </row>
    <row r="932" spans="2:13" s="217" customFormat="1">
      <c r="B932" s="218"/>
      <c r="J932" s="218"/>
      <c r="M932" s="218"/>
    </row>
    <row r="933" spans="2:13" s="217" customFormat="1">
      <c r="B933" s="218"/>
      <c r="J933" s="218"/>
      <c r="M933" s="218"/>
    </row>
    <row r="934" spans="2:13" s="217" customFormat="1">
      <c r="B934" s="218"/>
      <c r="J934" s="218"/>
      <c r="M934" s="218"/>
    </row>
    <row r="935" spans="2:13" s="217" customFormat="1">
      <c r="B935" s="218"/>
      <c r="J935" s="218"/>
      <c r="M935" s="218"/>
    </row>
    <row r="936" spans="2:13" s="217" customFormat="1">
      <c r="B936" s="218"/>
      <c r="J936" s="218"/>
      <c r="M936" s="218"/>
    </row>
    <row r="937" spans="2:13" s="217" customFormat="1">
      <c r="B937" s="218"/>
      <c r="J937" s="218"/>
      <c r="M937" s="218"/>
    </row>
    <row r="938" spans="2:13" s="217" customFormat="1">
      <c r="B938" s="218"/>
      <c r="J938" s="218"/>
      <c r="M938" s="218"/>
    </row>
    <row r="939" spans="2:13" s="217" customFormat="1">
      <c r="B939" s="218"/>
      <c r="J939" s="218"/>
      <c r="M939" s="218"/>
    </row>
    <row r="940" spans="2:13" s="217" customFormat="1">
      <c r="B940" s="218"/>
      <c r="J940" s="218"/>
      <c r="M940" s="218"/>
    </row>
    <row r="941" spans="2:13" s="217" customFormat="1">
      <c r="B941" s="218"/>
      <c r="J941" s="218"/>
      <c r="M941" s="218"/>
    </row>
    <row r="942" spans="2:13" s="217" customFormat="1">
      <c r="B942" s="218"/>
      <c r="J942" s="218"/>
      <c r="M942" s="218"/>
    </row>
    <row r="943" spans="2:13" s="217" customFormat="1">
      <c r="B943" s="218"/>
      <c r="J943" s="218"/>
      <c r="M943" s="218"/>
    </row>
    <row r="944" spans="2:13" s="217" customFormat="1">
      <c r="B944" s="218"/>
      <c r="J944" s="218"/>
      <c r="M944" s="218"/>
    </row>
    <row r="945" spans="2:13" s="217" customFormat="1">
      <c r="B945" s="218"/>
      <c r="J945" s="218"/>
      <c r="M945" s="218"/>
    </row>
    <row r="946" spans="2:13" s="217" customFormat="1">
      <c r="B946" s="218"/>
      <c r="J946" s="218"/>
      <c r="M946" s="218"/>
    </row>
    <row r="947" spans="2:13" s="217" customFormat="1">
      <c r="B947" s="218"/>
      <c r="J947" s="218"/>
      <c r="M947" s="218"/>
    </row>
    <row r="948" spans="2:13" s="217" customFormat="1">
      <c r="B948" s="218"/>
      <c r="J948" s="218"/>
      <c r="M948" s="218"/>
    </row>
    <row r="949" spans="2:13" s="217" customFormat="1">
      <c r="B949" s="218"/>
      <c r="J949" s="218"/>
      <c r="M949" s="218"/>
    </row>
    <row r="950" spans="2:13" s="217" customFormat="1">
      <c r="B950" s="218"/>
      <c r="J950" s="218"/>
      <c r="M950" s="218"/>
    </row>
    <row r="951" spans="2:13" s="217" customFormat="1">
      <c r="B951" s="218"/>
      <c r="J951" s="218"/>
      <c r="M951" s="218"/>
    </row>
    <row r="952" spans="2:13" s="217" customFormat="1">
      <c r="B952" s="218"/>
      <c r="J952" s="218"/>
      <c r="M952" s="218"/>
    </row>
    <row r="953" spans="2:13" s="217" customFormat="1">
      <c r="B953" s="218"/>
      <c r="J953" s="218"/>
      <c r="M953" s="218"/>
    </row>
    <row r="954" spans="2:13" s="217" customFormat="1">
      <c r="B954" s="218"/>
      <c r="J954" s="218"/>
      <c r="M954" s="218"/>
    </row>
    <row r="955" spans="2:13" s="217" customFormat="1">
      <c r="B955" s="218"/>
      <c r="J955" s="218"/>
      <c r="M955" s="218"/>
    </row>
    <row r="956" spans="2:13" s="217" customFormat="1">
      <c r="B956" s="218"/>
      <c r="J956" s="218"/>
      <c r="M956" s="218"/>
    </row>
    <row r="957" spans="2:13" s="217" customFormat="1">
      <c r="B957" s="218"/>
      <c r="J957" s="218"/>
      <c r="M957" s="218"/>
    </row>
    <row r="958" spans="2:13" s="217" customFormat="1">
      <c r="B958" s="218"/>
      <c r="J958" s="218"/>
      <c r="M958" s="218"/>
    </row>
    <row r="959" spans="2:13" s="217" customFormat="1">
      <c r="B959" s="218"/>
      <c r="J959" s="218"/>
      <c r="M959" s="218"/>
    </row>
    <row r="960" spans="2:13" s="217" customFormat="1">
      <c r="B960" s="218"/>
      <c r="J960" s="218"/>
      <c r="M960" s="218"/>
    </row>
    <row r="961" spans="2:13" s="217" customFormat="1">
      <c r="B961" s="218"/>
      <c r="J961" s="218"/>
      <c r="M961" s="218"/>
    </row>
    <row r="962" spans="2:13" s="217" customFormat="1">
      <c r="B962" s="218"/>
      <c r="J962" s="218"/>
      <c r="M962" s="218"/>
    </row>
    <row r="963" spans="2:13" s="217" customFormat="1">
      <c r="B963" s="218"/>
      <c r="J963" s="218"/>
      <c r="M963" s="218"/>
    </row>
    <row r="964" spans="2:13" s="217" customFormat="1">
      <c r="B964" s="218"/>
      <c r="J964" s="218"/>
      <c r="M964" s="218"/>
    </row>
    <row r="965" spans="2:13" s="217" customFormat="1">
      <c r="B965" s="218"/>
      <c r="J965" s="218"/>
      <c r="M965" s="218"/>
    </row>
    <row r="966" spans="2:13" s="217" customFormat="1">
      <c r="B966" s="218"/>
      <c r="J966" s="218"/>
      <c r="M966" s="218"/>
    </row>
    <row r="967" spans="2:13" s="217" customFormat="1">
      <c r="B967" s="218"/>
      <c r="J967" s="218"/>
      <c r="M967" s="218"/>
    </row>
    <row r="968" spans="2:13" s="217" customFormat="1">
      <c r="B968" s="218"/>
      <c r="J968" s="218"/>
      <c r="M968" s="218"/>
    </row>
    <row r="969" spans="2:13" s="217" customFormat="1">
      <c r="B969" s="218"/>
      <c r="J969" s="218"/>
      <c r="M969" s="218"/>
    </row>
    <row r="970" spans="2:13" s="217" customFormat="1">
      <c r="B970" s="218"/>
      <c r="J970" s="218"/>
      <c r="M970" s="218"/>
    </row>
    <row r="971" spans="2:13" s="217" customFormat="1">
      <c r="B971" s="218"/>
      <c r="J971" s="218"/>
      <c r="M971" s="218"/>
    </row>
    <row r="972" spans="2:13" s="217" customFormat="1">
      <c r="B972" s="218"/>
      <c r="J972" s="218"/>
      <c r="M972" s="218"/>
    </row>
    <row r="973" spans="2:13" s="217" customFormat="1">
      <c r="B973" s="218"/>
      <c r="J973" s="218"/>
      <c r="M973" s="218"/>
    </row>
    <row r="974" spans="2:13" s="217" customFormat="1">
      <c r="B974" s="218"/>
      <c r="J974" s="218"/>
      <c r="M974" s="218"/>
    </row>
    <row r="975" spans="2:13" s="217" customFormat="1">
      <c r="B975" s="218"/>
      <c r="J975" s="218"/>
      <c r="M975" s="218"/>
    </row>
    <row r="976" spans="2:13" s="217" customFormat="1">
      <c r="B976" s="218"/>
      <c r="J976" s="218"/>
      <c r="M976" s="218"/>
    </row>
    <row r="977" spans="2:13" s="217" customFormat="1">
      <c r="B977" s="218"/>
      <c r="J977" s="218"/>
      <c r="M977" s="218"/>
    </row>
    <row r="978" spans="2:13" s="217" customFormat="1">
      <c r="B978" s="218"/>
      <c r="J978" s="218"/>
      <c r="M978" s="218"/>
    </row>
    <row r="979" spans="2:13" s="217" customFormat="1">
      <c r="B979" s="218"/>
      <c r="J979" s="218"/>
      <c r="M979" s="218"/>
    </row>
    <row r="980" spans="2:13" s="217" customFormat="1">
      <c r="B980" s="218"/>
      <c r="J980" s="218"/>
      <c r="M980" s="218"/>
    </row>
    <row r="981" spans="2:13" s="217" customFormat="1">
      <c r="B981" s="218"/>
      <c r="J981" s="218"/>
      <c r="M981" s="218"/>
    </row>
    <row r="982" spans="2:13" s="217" customFormat="1">
      <c r="B982" s="218"/>
      <c r="J982" s="218"/>
      <c r="M982" s="218"/>
    </row>
    <row r="983" spans="2:13" s="217" customFormat="1">
      <c r="B983" s="218"/>
      <c r="J983" s="218"/>
      <c r="M983" s="218"/>
    </row>
    <row r="984" spans="2:13" s="217" customFormat="1">
      <c r="B984" s="218"/>
      <c r="J984" s="218"/>
      <c r="M984" s="218"/>
    </row>
    <row r="985" spans="2:13" s="217" customFormat="1">
      <c r="B985" s="218"/>
      <c r="J985" s="218"/>
      <c r="M985" s="218"/>
    </row>
    <row r="986" spans="2:13" s="217" customFormat="1">
      <c r="B986" s="218"/>
      <c r="J986" s="218"/>
      <c r="M986" s="218"/>
    </row>
    <row r="987" spans="2:13" s="217" customFormat="1">
      <c r="B987" s="218"/>
      <c r="J987" s="218"/>
      <c r="M987" s="218"/>
    </row>
    <row r="988" spans="2:13" s="217" customFormat="1">
      <c r="B988" s="218"/>
      <c r="J988" s="218"/>
      <c r="M988" s="218"/>
    </row>
    <row r="989" spans="2:13" s="217" customFormat="1">
      <c r="B989" s="218"/>
      <c r="J989" s="218"/>
      <c r="M989" s="218"/>
    </row>
    <row r="990" spans="2:13" s="217" customFormat="1">
      <c r="B990" s="218"/>
      <c r="J990" s="218"/>
      <c r="M990" s="218"/>
    </row>
    <row r="991" spans="2:13" s="217" customFormat="1">
      <c r="B991" s="218"/>
      <c r="J991" s="218"/>
      <c r="M991" s="218"/>
    </row>
    <row r="992" spans="2:13" s="217" customFormat="1">
      <c r="B992" s="218"/>
      <c r="J992" s="218"/>
      <c r="M992" s="218"/>
    </row>
    <row r="993" spans="2:13" s="217" customFormat="1">
      <c r="B993" s="218"/>
      <c r="J993" s="218"/>
      <c r="M993" s="218"/>
    </row>
    <row r="994" spans="2:13" s="217" customFormat="1">
      <c r="B994" s="218"/>
      <c r="J994" s="218"/>
      <c r="M994" s="218"/>
    </row>
    <row r="995" spans="2:13" s="217" customFormat="1">
      <c r="B995" s="218"/>
      <c r="J995" s="218"/>
      <c r="M995" s="218"/>
    </row>
    <row r="996" spans="2:13" s="217" customFormat="1">
      <c r="B996" s="218"/>
      <c r="J996" s="218"/>
      <c r="M996" s="218"/>
    </row>
    <row r="997" spans="2:13" s="217" customFormat="1">
      <c r="B997" s="218"/>
      <c r="J997" s="218"/>
      <c r="M997" s="218"/>
    </row>
    <row r="998" spans="2:13" s="217" customFormat="1">
      <c r="B998" s="218"/>
      <c r="J998" s="218"/>
      <c r="M998" s="218"/>
    </row>
    <row r="999" spans="2:13" s="217" customFormat="1">
      <c r="B999" s="218"/>
      <c r="J999" s="218"/>
      <c r="M999" s="218"/>
    </row>
    <row r="1000" spans="2:13" s="217" customFormat="1">
      <c r="B1000" s="218"/>
      <c r="J1000" s="218"/>
      <c r="M1000" s="218"/>
    </row>
    <row r="1001" spans="2:13" s="217" customFormat="1">
      <c r="B1001" s="218"/>
      <c r="J1001" s="218"/>
      <c r="M1001" s="218"/>
    </row>
    <row r="1002" spans="2:13" s="217" customFormat="1">
      <c r="B1002" s="218"/>
      <c r="J1002" s="218"/>
      <c r="M1002" s="218"/>
    </row>
    <row r="1003" spans="2:13" s="217" customFormat="1">
      <c r="B1003" s="218"/>
      <c r="J1003" s="218"/>
      <c r="M1003" s="218"/>
    </row>
    <row r="1004" spans="2:13" s="217" customFormat="1">
      <c r="B1004" s="218"/>
      <c r="J1004" s="218"/>
      <c r="M1004" s="218"/>
    </row>
    <row r="1005" spans="2:13" s="217" customFormat="1">
      <c r="B1005" s="218"/>
      <c r="J1005" s="218"/>
      <c r="M1005" s="218"/>
    </row>
    <row r="1006" spans="2:13" s="217" customFormat="1">
      <c r="B1006" s="218"/>
      <c r="J1006" s="218"/>
      <c r="M1006" s="218"/>
    </row>
    <row r="1007" spans="2:13" s="217" customFormat="1">
      <c r="B1007" s="218"/>
      <c r="J1007" s="218"/>
      <c r="M1007" s="218"/>
    </row>
    <row r="1008" spans="2:13" s="217" customFormat="1">
      <c r="B1008" s="218"/>
      <c r="J1008" s="218"/>
      <c r="M1008" s="218"/>
    </row>
    <row r="1009" spans="2:13" s="217" customFormat="1">
      <c r="B1009" s="218"/>
      <c r="J1009" s="218"/>
      <c r="M1009" s="218"/>
    </row>
    <row r="1010" spans="2:13" s="217" customFormat="1">
      <c r="B1010" s="218"/>
      <c r="J1010" s="218"/>
      <c r="M1010" s="218"/>
    </row>
    <row r="1011" spans="2:13" s="217" customFormat="1">
      <c r="B1011" s="218"/>
      <c r="J1011" s="218"/>
      <c r="M1011" s="218"/>
    </row>
    <row r="1012" spans="2:13" s="217" customFormat="1">
      <c r="B1012" s="218"/>
      <c r="J1012" s="218"/>
      <c r="M1012" s="218"/>
    </row>
    <row r="1013" spans="2:13" s="217" customFormat="1">
      <c r="B1013" s="218"/>
      <c r="J1013" s="218"/>
      <c r="M1013" s="218"/>
    </row>
    <row r="1014" spans="2:13" s="217" customFormat="1">
      <c r="B1014" s="218"/>
      <c r="J1014" s="218"/>
      <c r="M1014" s="218"/>
    </row>
    <row r="1015" spans="2:13" s="217" customFormat="1">
      <c r="B1015" s="218"/>
      <c r="J1015" s="218"/>
      <c r="M1015" s="218"/>
    </row>
    <row r="1016" spans="2:13" s="217" customFormat="1">
      <c r="B1016" s="218"/>
      <c r="J1016" s="218"/>
      <c r="M1016" s="218"/>
    </row>
    <row r="1017" spans="2:13" s="217" customFormat="1">
      <c r="B1017" s="218"/>
      <c r="J1017" s="218"/>
      <c r="M1017" s="218"/>
    </row>
    <row r="1018" spans="2:13" s="217" customFormat="1">
      <c r="B1018" s="218"/>
      <c r="J1018" s="218"/>
      <c r="M1018" s="218"/>
    </row>
    <row r="1019" spans="2:13" s="217" customFormat="1">
      <c r="B1019" s="218"/>
      <c r="J1019" s="218"/>
      <c r="M1019" s="218"/>
    </row>
    <row r="1020" spans="2:13" s="217" customFormat="1">
      <c r="B1020" s="218"/>
      <c r="J1020" s="218"/>
      <c r="M1020" s="218"/>
    </row>
    <row r="1021" spans="2:13" s="217" customFormat="1">
      <c r="B1021" s="218"/>
      <c r="J1021" s="218"/>
      <c r="M1021" s="218"/>
    </row>
    <row r="1022" spans="2:13" s="217" customFormat="1">
      <c r="B1022" s="218"/>
      <c r="J1022" s="218"/>
      <c r="M1022" s="218"/>
    </row>
    <row r="1023" spans="2:13" s="217" customFormat="1">
      <c r="B1023" s="218"/>
      <c r="J1023" s="218"/>
      <c r="M1023" s="218"/>
    </row>
    <row r="1024" spans="2:13" s="217" customFormat="1">
      <c r="B1024" s="218"/>
      <c r="J1024" s="218"/>
      <c r="M1024" s="218"/>
    </row>
    <row r="1025" spans="2:13" s="217" customFormat="1">
      <c r="B1025" s="218"/>
      <c r="J1025" s="218"/>
      <c r="M1025" s="218"/>
    </row>
    <row r="1026" spans="2:13" s="217" customFormat="1">
      <c r="B1026" s="218"/>
      <c r="J1026" s="218"/>
      <c r="M1026" s="218"/>
    </row>
    <row r="1027" spans="2:13" s="217" customFormat="1">
      <c r="B1027" s="218"/>
      <c r="J1027" s="218"/>
      <c r="M1027" s="218"/>
    </row>
    <row r="1028" spans="2:13" s="217" customFormat="1">
      <c r="B1028" s="218"/>
      <c r="J1028" s="218"/>
      <c r="M1028" s="218"/>
    </row>
    <row r="1029" spans="2:13" s="217" customFormat="1">
      <c r="B1029" s="218"/>
      <c r="J1029" s="218"/>
      <c r="M1029" s="218"/>
    </row>
    <row r="1030" spans="2:13" s="217" customFormat="1">
      <c r="B1030" s="218"/>
      <c r="J1030" s="218"/>
      <c r="M1030" s="218"/>
    </row>
    <row r="1031" spans="2:13" s="217" customFormat="1">
      <c r="B1031" s="218"/>
      <c r="J1031" s="218"/>
      <c r="M1031" s="218"/>
    </row>
    <row r="1032" spans="2:13" s="217" customFormat="1">
      <c r="B1032" s="218"/>
      <c r="J1032" s="218"/>
      <c r="M1032" s="218"/>
    </row>
    <row r="1033" spans="2:13" s="217" customFormat="1">
      <c r="B1033" s="218"/>
      <c r="J1033" s="218"/>
      <c r="M1033" s="218"/>
    </row>
    <row r="1034" spans="2:13" s="217" customFormat="1">
      <c r="B1034" s="218"/>
      <c r="J1034" s="218"/>
      <c r="M1034" s="218"/>
    </row>
    <row r="1035" spans="2:13" s="217" customFormat="1">
      <c r="B1035" s="218"/>
      <c r="J1035" s="218"/>
      <c r="M1035" s="218"/>
    </row>
    <row r="1036" spans="2:13" s="217" customFormat="1">
      <c r="B1036" s="218"/>
      <c r="J1036" s="218"/>
      <c r="M1036" s="218"/>
    </row>
    <row r="1037" spans="2:13" s="217" customFormat="1">
      <c r="B1037" s="218"/>
      <c r="J1037" s="218"/>
      <c r="M1037" s="218"/>
    </row>
    <row r="1038" spans="2:13" s="217" customFormat="1">
      <c r="B1038" s="218"/>
      <c r="J1038" s="218"/>
      <c r="M1038" s="218"/>
    </row>
    <row r="1039" spans="2:13" s="217" customFormat="1">
      <c r="B1039" s="218"/>
      <c r="J1039" s="218"/>
      <c r="M1039" s="218"/>
    </row>
    <row r="1040" spans="2:13" s="217" customFormat="1">
      <c r="B1040" s="218"/>
      <c r="J1040" s="218"/>
      <c r="M1040" s="218"/>
    </row>
    <row r="1041" spans="2:13" s="217" customFormat="1">
      <c r="B1041" s="218"/>
      <c r="J1041" s="218"/>
      <c r="M1041" s="218"/>
    </row>
    <row r="1042" spans="2:13" s="217" customFormat="1">
      <c r="B1042" s="218"/>
      <c r="J1042" s="218"/>
      <c r="M1042" s="218"/>
    </row>
    <row r="1043" spans="2:13" s="217" customFormat="1">
      <c r="B1043" s="218"/>
      <c r="J1043" s="218"/>
      <c r="M1043" s="218"/>
    </row>
    <row r="1044" spans="2:13" s="217" customFormat="1">
      <c r="B1044" s="218"/>
      <c r="J1044" s="218"/>
      <c r="M1044" s="218"/>
    </row>
    <row r="1045" spans="2:13" s="217" customFormat="1">
      <c r="B1045" s="218"/>
      <c r="J1045" s="218"/>
      <c r="M1045" s="218"/>
    </row>
    <row r="1046" spans="2:13" s="217" customFormat="1">
      <c r="B1046" s="218"/>
      <c r="J1046" s="218"/>
      <c r="M1046" s="218"/>
    </row>
    <row r="1047" spans="2:13" s="217" customFormat="1">
      <c r="B1047" s="218"/>
      <c r="J1047" s="218"/>
      <c r="M1047" s="218"/>
    </row>
    <row r="1048" spans="2:13" s="217" customFormat="1">
      <c r="B1048" s="218"/>
      <c r="J1048" s="218"/>
      <c r="M1048" s="218"/>
    </row>
    <row r="1049" spans="2:13" s="217" customFormat="1">
      <c r="B1049" s="218"/>
      <c r="J1049" s="218"/>
      <c r="M1049" s="218"/>
    </row>
    <row r="1050" spans="2:13" s="217" customFormat="1">
      <c r="B1050" s="218"/>
      <c r="J1050" s="218"/>
      <c r="M1050" s="218"/>
    </row>
    <row r="1051" spans="2:13" s="217" customFormat="1">
      <c r="B1051" s="218"/>
      <c r="J1051" s="218"/>
      <c r="M1051" s="218"/>
    </row>
    <row r="1052" spans="2:13" s="217" customFormat="1">
      <c r="B1052" s="218"/>
      <c r="J1052" s="218"/>
      <c r="M1052" s="218"/>
    </row>
    <row r="1053" spans="2:13" s="217" customFormat="1">
      <c r="B1053" s="218"/>
      <c r="J1053" s="218"/>
      <c r="M1053" s="218"/>
    </row>
    <row r="1054" spans="2:13" s="217" customFormat="1">
      <c r="B1054" s="218"/>
      <c r="J1054" s="218"/>
      <c r="M1054" s="218"/>
    </row>
    <row r="1055" spans="2:13" s="217" customFormat="1">
      <c r="B1055" s="218"/>
      <c r="J1055" s="218"/>
      <c r="M1055" s="218"/>
    </row>
    <row r="1056" spans="2:13" s="217" customFormat="1">
      <c r="B1056" s="218"/>
      <c r="J1056" s="218"/>
      <c r="M1056" s="218"/>
    </row>
    <row r="1057" spans="2:13" s="217" customFormat="1">
      <c r="B1057" s="218"/>
      <c r="J1057" s="218"/>
      <c r="M1057" s="218"/>
    </row>
    <row r="1058" spans="2:13" s="217" customFormat="1">
      <c r="B1058" s="218"/>
      <c r="J1058" s="218"/>
      <c r="M1058" s="218"/>
    </row>
    <row r="1059" spans="2:13" s="217" customFormat="1">
      <c r="B1059" s="218"/>
      <c r="J1059" s="218"/>
      <c r="M1059" s="218"/>
    </row>
    <row r="1060" spans="2:13" s="217" customFormat="1">
      <c r="B1060" s="218"/>
      <c r="J1060" s="218"/>
      <c r="M1060" s="218"/>
    </row>
    <row r="1061" spans="2:13" s="217" customFormat="1">
      <c r="B1061" s="218"/>
      <c r="J1061" s="218"/>
      <c r="M1061" s="218"/>
    </row>
    <row r="1062" spans="2:13" s="217" customFormat="1">
      <c r="B1062" s="218"/>
      <c r="J1062" s="218"/>
      <c r="M1062" s="218"/>
    </row>
    <row r="1063" spans="2:13" s="217" customFormat="1">
      <c r="B1063" s="218"/>
      <c r="J1063" s="218"/>
      <c r="M1063" s="218"/>
    </row>
    <row r="1064" spans="2:13" s="217" customFormat="1">
      <c r="B1064" s="218"/>
      <c r="J1064" s="218"/>
      <c r="M1064" s="218"/>
    </row>
    <row r="1065" spans="2:13" s="217" customFormat="1">
      <c r="B1065" s="218"/>
      <c r="J1065" s="218"/>
      <c r="M1065" s="218"/>
    </row>
    <row r="1066" spans="2:13" s="217" customFormat="1">
      <c r="B1066" s="218"/>
      <c r="J1066" s="218"/>
      <c r="M1066" s="218"/>
    </row>
    <row r="1067" spans="2:13" s="217" customFormat="1">
      <c r="B1067" s="218"/>
      <c r="J1067" s="218"/>
      <c r="M1067" s="218"/>
    </row>
    <row r="1068" spans="2:13" s="217" customFormat="1">
      <c r="B1068" s="218"/>
      <c r="J1068" s="218"/>
      <c r="M1068" s="218"/>
    </row>
    <row r="1069" spans="2:13" s="217" customFormat="1">
      <c r="B1069" s="218"/>
      <c r="J1069" s="218"/>
      <c r="M1069" s="218"/>
    </row>
    <row r="1070" spans="2:13" s="217" customFormat="1">
      <c r="B1070" s="218"/>
      <c r="J1070" s="218"/>
      <c r="M1070" s="218"/>
    </row>
    <row r="1071" spans="2:13" s="217" customFormat="1">
      <c r="B1071" s="218"/>
      <c r="J1071" s="218"/>
      <c r="M1071" s="218"/>
    </row>
    <row r="1072" spans="2:13" s="217" customFormat="1">
      <c r="B1072" s="218"/>
      <c r="J1072" s="218"/>
      <c r="M1072" s="218"/>
    </row>
    <row r="1073" spans="2:13" s="217" customFormat="1">
      <c r="B1073" s="218"/>
      <c r="J1073" s="218"/>
      <c r="M1073" s="218"/>
    </row>
    <row r="1074" spans="2:13" s="217" customFormat="1">
      <c r="B1074" s="218"/>
      <c r="J1074" s="218"/>
      <c r="M1074" s="218"/>
    </row>
    <row r="1075" spans="2:13" s="217" customFormat="1">
      <c r="B1075" s="218"/>
      <c r="J1075" s="218"/>
      <c r="M1075" s="218"/>
    </row>
    <row r="1076" spans="2:13" s="217" customFormat="1">
      <c r="B1076" s="218"/>
      <c r="J1076" s="218"/>
      <c r="M1076" s="218"/>
    </row>
    <row r="1077" spans="2:13" s="217" customFormat="1">
      <c r="B1077" s="218"/>
      <c r="J1077" s="218"/>
      <c r="M1077" s="218"/>
    </row>
    <row r="1078" spans="2:13" s="217" customFormat="1">
      <c r="B1078" s="218"/>
      <c r="J1078" s="218"/>
      <c r="M1078" s="218"/>
    </row>
    <row r="1079" spans="2:13" s="217" customFormat="1">
      <c r="B1079" s="218"/>
      <c r="J1079" s="218"/>
      <c r="M1079" s="218"/>
    </row>
    <row r="1080" spans="2:13" s="217" customFormat="1">
      <c r="B1080" s="218"/>
      <c r="J1080" s="218"/>
      <c r="M1080" s="218"/>
    </row>
    <row r="1081" spans="2:13" s="217" customFormat="1">
      <c r="B1081" s="218"/>
      <c r="J1081" s="218"/>
      <c r="M1081" s="218"/>
    </row>
    <row r="1082" spans="2:13" s="217" customFormat="1">
      <c r="B1082" s="218"/>
      <c r="J1082" s="218"/>
      <c r="M1082" s="218"/>
    </row>
    <row r="1083" spans="2:13" s="217" customFormat="1">
      <c r="B1083" s="218"/>
      <c r="J1083" s="218"/>
      <c r="M1083" s="218"/>
    </row>
    <row r="1084" spans="2:13" s="217" customFormat="1">
      <c r="B1084" s="218"/>
      <c r="J1084" s="218"/>
      <c r="M1084" s="218"/>
    </row>
    <row r="1085" spans="2:13" s="217" customFormat="1">
      <c r="B1085" s="218"/>
      <c r="J1085" s="218"/>
      <c r="M1085" s="218"/>
    </row>
    <row r="1086" spans="2:13" s="217" customFormat="1">
      <c r="B1086" s="218"/>
      <c r="J1086" s="218"/>
      <c r="M1086" s="218"/>
    </row>
    <row r="1087" spans="2:13" s="217" customFormat="1">
      <c r="B1087" s="218"/>
      <c r="J1087" s="218"/>
      <c r="M1087" s="218"/>
    </row>
    <row r="1088" spans="2:13" s="217" customFormat="1">
      <c r="B1088" s="218"/>
      <c r="J1088" s="218"/>
      <c r="M1088" s="218"/>
    </row>
    <row r="1089" spans="2:13" s="217" customFormat="1">
      <c r="B1089" s="218"/>
      <c r="J1089" s="218"/>
      <c r="M1089" s="218"/>
    </row>
    <row r="1090" spans="2:13" s="217" customFormat="1">
      <c r="B1090" s="218"/>
      <c r="J1090" s="218"/>
      <c r="M1090" s="218"/>
    </row>
    <row r="1091" spans="2:13" s="217" customFormat="1">
      <c r="B1091" s="218"/>
      <c r="J1091" s="218"/>
      <c r="M1091" s="218"/>
    </row>
    <row r="1092" spans="2:13" s="217" customFormat="1">
      <c r="B1092" s="218"/>
      <c r="J1092" s="218"/>
      <c r="M1092" s="218"/>
    </row>
    <row r="1093" spans="2:13" s="217" customFormat="1">
      <c r="B1093" s="218"/>
      <c r="J1093" s="218"/>
      <c r="M1093" s="218"/>
    </row>
    <row r="1094" spans="2:13" s="217" customFormat="1">
      <c r="B1094" s="218"/>
      <c r="J1094" s="218"/>
      <c r="M1094" s="218"/>
    </row>
    <row r="1095" spans="2:13" s="217" customFormat="1">
      <c r="B1095" s="218"/>
      <c r="J1095" s="218"/>
      <c r="M1095" s="218"/>
    </row>
    <row r="1096" spans="2:13" s="217" customFormat="1">
      <c r="B1096" s="218"/>
      <c r="J1096" s="218"/>
      <c r="M1096" s="218"/>
    </row>
    <row r="1097" spans="2:13" s="217" customFormat="1">
      <c r="B1097" s="218"/>
      <c r="J1097" s="218"/>
      <c r="M1097" s="218"/>
    </row>
    <row r="1098" spans="2:13" s="217" customFormat="1">
      <c r="B1098" s="218"/>
      <c r="J1098" s="218"/>
      <c r="M1098" s="218"/>
    </row>
    <row r="1099" spans="2:13" s="217" customFormat="1">
      <c r="B1099" s="218"/>
      <c r="J1099" s="218"/>
      <c r="M1099" s="218"/>
    </row>
    <row r="1100" spans="2:13" s="217" customFormat="1">
      <c r="B1100" s="218"/>
      <c r="J1100" s="218"/>
      <c r="M1100" s="218"/>
    </row>
    <row r="1101" spans="2:13" s="217" customFormat="1">
      <c r="B1101" s="218"/>
      <c r="J1101" s="218"/>
      <c r="M1101" s="218"/>
    </row>
    <row r="1102" spans="2:13" s="217" customFormat="1">
      <c r="B1102" s="218"/>
      <c r="J1102" s="218"/>
      <c r="M1102" s="218"/>
    </row>
    <row r="1103" spans="2:13" s="217" customFormat="1">
      <c r="B1103" s="218"/>
      <c r="J1103" s="218"/>
      <c r="M1103" s="218"/>
    </row>
    <row r="1104" spans="2:13" s="217" customFormat="1">
      <c r="B1104" s="218"/>
      <c r="J1104" s="218"/>
      <c r="M1104" s="218"/>
    </row>
    <row r="1105" spans="2:13" s="217" customFormat="1">
      <c r="B1105" s="218"/>
      <c r="J1105" s="218"/>
      <c r="M1105" s="218"/>
    </row>
    <row r="1106" spans="2:13" s="217" customFormat="1">
      <c r="B1106" s="218"/>
      <c r="J1106" s="218"/>
      <c r="M1106" s="218"/>
    </row>
    <row r="1107" spans="2:13" s="217" customFormat="1">
      <c r="B1107" s="218"/>
      <c r="J1107" s="218"/>
      <c r="M1107" s="218"/>
    </row>
    <row r="1108" spans="2:13" s="217" customFormat="1">
      <c r="B1108" s="218"/>
      <c r="J1108" s="218"/>
      <c r="M1108" s="218"/>
    </row>
    <row r="1109" spans="2:13" s="217" customFormat="1">
      <c r="B1109" s="218"/>
      <c r="J1109" s="218"/>
      <c r="M1109" s="218"/>
    </row>
    <row r="1110" spans="2:13" s="217" customFormat="1">
      <c r="B1110" s="218"/>
      <c r="J1110" s="218"/>
      <c r="M1110" s="218"/>
    </row>
    <row r="1111" spans="2:13" s="217" customFormat="1">
      <c r="B1111" s="218"/>
      <c r="J1111" s="218"/>
      <c r="M1111" s="218"/>
    </row>
    <row r="1112" spans="2:13" s="217" customFormat="1">
      <c r="B1112" s="218"/>
      <c r="J1112" s="218"/>
      <c r="M1112" s="218"/>
    </row>
    <row r="1113" spans="2:13" s="217" customFormat="1">
      <c r="B1113" s="218"/>
      <c r="J1113" s="218"/>
      <c r="M1113" s="218"/>
    </row>
    <row r="1114" spans="2:13" s="217" customFormat="1">
      <c r="B1114" s="218"/>
      <c r="J1114" s="218"/>
      <c r="M1114" s="218"/>
    </row>
    <row r="1115" spans="2:13" s="217" customFormat="1">
      <c r="B1115" s="218"/>
      <c r="J1115" s="218"/>
      <c r="M1115" s="218"/>
    </row>
    <row r="1116" spans="2:13" s="217" customFormat="1">
      <c r="B1116" s="218"/>
      <c r="J1116" s="218"/>
      <c r="M1116" s="218"/>
    </row>
    <row r="1117" spans="2:13" s="217" customFormat="1">
      <c r="B1117" s="218"/>
      <c r="J1117" s="218"/>
      <c r="M1117" s="218"/>
    </row>
    <row r="1118" spans="2:13" s="217" customFormat="1">
      <c r="B1118" s="218"/>
      <c r="J1118" s="218"/>
      <c r="M1118" s="218"/>
    </row>
    <row r="1119" spans="2:13" s="217" customFormat="1">
      <c r="B1119" s="218"/>
      <c r="J1119" s="218"/>
      <c r="M1119" s="218"/>
    </row>
    <row r="1120" spans="2:13" s="217" customFormat="1">
      <c r="B1120" s="218"/>
      <c r="J1120" s="218"/>
      <c r="M1120" s="218"/>
    </row>
    <row r="1121" spans="2:13" s="217" customFormat="1">
      <c r="B1121" s="218"/>
      <c r="J1121" s="218"/>
      <c r="M1121" s="218"/>
    </row>
    <row r="1122" spans="2:13" s="217" customFormat="1">
      <c r="B1122" s="218"/>
      <c r="J1122" s="218"/>
      <c r="M1122" s="218"/>
    </row>
    <row r="1123" spans="2:13" s="217" customFormat="1">
      <c r="B1123" s="218"/>
      <c r="J1123" s="218"/>
      <c r="M1123" s="218"/>
    </row>
    <row r="1124" spans="2:13" s="217" customFormat="1">
      <c r="B1124" s="218"/>
      <c r="J1124" s="218"/>
      <c r="M1124" s="218"/>
    </row>
    <row r="1125" spans="2:13" s="217" customFormat="1">
      <c r="B1125" s="218"/>
      <c r="J1125" s="218"/>
      <c r="M1125" s="218"/>
    </row>
    <row r="1126" spans="2:13" s="217" customFormat="1">
      <c r="B1126" s="218"/>
      <c r="J1126" s="218"/>
      <c r="M1126" s="218"/>
    </row>
    <row r="1127" spans="2:13" s="217" customFormat="1">
      <c r="B1127" s="218"/>
      <c r="J1127" s="218"/>
      <c r="M1127" s="218"/>
    </row>
    <row r="1128" spans="2:13" s="217" customFormat="1">
      <c r="B1128" s="218"/>
      <c r="J1128" s="218"/>
      <c r="M1128" s="218"/>
    </row>
    <row r="1129" spans="2:13" s="217" customFormat="1">
      <c r="B1129" s="218"/>
      <c r="J1129" s="218"/>
      <c r="M1129" s="218"/>
    </row>
    <row r="1130" spans="2:13" s="217" customFormat="1">
      <c r="B1130" s="218"/>
      <c r="J1130" s="218"/>
      <c r="M1130" s="218"/>
    </row>
    <row r="1131" spans="2:13" s="217" customFormat="1">
      <c r="B1131" s="218"/>
      <c r="J1131" s="218"/>
      <c r="M1131" s="218"/>
    </row>
    <row r="1132" spans="2:13" s="217" customFormat="1">
      <c r="B1132" s="218"/>
      <c r="J1132" s="218"/>
      <c r="M1132" s="218"/>
    </row>
    <row r="1133" spans="2:13" s="217" customFormat="1">
      <c r="B1133" s="218"/>
      <c r="J1133" s="218"/>
      <c r="M1133" s="218"/>
    </row>
    <row r="1134" spans="2:13" s="217" customFormat="1">
      <c r="B1134" s="218"/>
      <c r="J1134" s="218"/>
      <c r="M1134" s="218"/>
    </row>
    <row r="1135" spans="2:13" s="217" customFormat="1">
      <c r="B1135" s="218"/>
      <c r="J1135" s="218"/>
      <c r="M1135" s="218"/>
    </row>
    <row r="1136" spans="2:13" s="217" customFormat="1">
      <c r="B1136" s="218"/>
      <c r="J1136" s="218"/>
      <c r="M1136" s="218"/>
    </row>
    <row r="1137" spans="2:13" s="217" customFormat="1">
      <c r="B1137" s="218"/>
      <c r="J1137" s="218"/>
      <c r="M1137" s="218"/>
    </row>
    <row r="1138" spans="2:13" s="217" customFormat="1">
      <c r="B1138" s="218"/>
      <c r="J1138" s="218"/>
      <c r="M1138" s="218"/>
    </row>
    <row r="1139" spans="2:13" s="217" customFormat="1">
      <c r="B1139" s="218"/>
      <c r="J1139" s="218"/>
      <c r="M1139" s="218"/>
    </row>
    <row r="1140" spans="2:13" s="217" customFormat="1">
      <c r="B1140" s="218"/>
      <c r="J1140" s="218"/>
      <c r="M1140" s="218"/>
    </row>
    <row r="1141" spans="2:13" s="217" customFormat="1">
      <c r="B1141" s="218"/>
      <c r="J1141" s="218"/>
      <c r="M1141" s="218"/>
    </row>
    <row r="1142" spans="2:13" s="217" customFormat="1">
      <c r="B1142" s="218"/>
      <c r="J1142" s="218"/>
      <c r="M1142" s="218"/>
    </row>
    <row r="1143" spans="2:13" s="217" customFormat="1">
      <c r="B1143" s="218"/>
      <c r="J1143" s="218"/>
      <c r="M1143" s="218"/>
    </row>
    <row r="1144" spans="2:13" s="217" customFormat="1">
      <c r="B1144" s="218"/>
      <c r="J1144" s="218"/>
      <c r="M1144" s="218"/>
    </row>
    <row r="1145" spans="2:13" s="217" customFormat="1">
      <c r="B1145" s="218"/>
      <c r="J1145" s="218"/>
      <c r="M1145" s="218"/>
    </row>
    <row r="1146" spans="2:13" s="217" customFormat="1">
      <c r="B1146" s="218"/>
      <c r="J1146" s="218"/>
      <c r="M1146" s="218"/>
    </row>
    <row r="1147" spans="2:13" s="217" customFormat="1">
      <c r="B1147" s="218"/>
      <c r="J1147" s="218"/>
      <c r="M1147" s="218"/>
    </row>
    <row r="1148" spans="2:13" s="217" customFormat="1">
      <c r="B1148" s="218"/>
      <c r="J1148" s="218"/>
      <c r="M1148" s="218"/>
    </row>
    <row r="1149" spans="2:13" s="217" customFormat="1">
      <c r="B1149" s="218"/>
      <c r="J1149" s="218"/>
      <c r="M1149" s="218"/>
    </row>
    <row r="1150" spans="2:13" s="217" customFormat="1">
      <c r="B1150" s="218"/>
      <c r="J1150" s="218"/>
      <c r="M1150" s="218"/>
    </row>
    <row r="1151" spans="2:13" s="217" customFormat="1">
      <c r="B1151" s="218"/>
      <c r="J1151" s="218"/>
      <c r="M1151" s="218"/>
    </row>
    <row r="1152" spans="2:13" s="217" customFormat="1">
      <c r="B1152" s="218"/>
      <c r="J1152" s="218"/>
      <c r="M1152" s="218"/>
    </row>
    <row r="1153" spans="2:13" s="217" customFormat="1">
      <c r="B1153" s="218"/>
      <c r="J1153" s="218"/>
      <c r="M1153" s="218"/>
    </row>
    <row r="1154" spans="2:13" s="217" customFormat="1">
      <c r="B1154" s="218"/>
      <c r="J1154" s="218"/>
      <c r="M1154" s="218"/>
    </row>
    <row r="1155" spans="2:13" s="217" customFormat="1">
      <c r="B1155" s="218"/>
      <c r="J1155" s="218"/>
      <c r="M1155" s="218"/>
    </row>
    <row r="1156" spans="2:13" s="217" customFormat="1">
      <c r="B1156" s="218"/>
      <c r="J1156" s="218"/>
      <c r="M1156" s="218"/>
    </row>
    <row r="1157" spans="2:13" s="217" customFormat="1">
      <c r="B1157" s="218"/>
      <c r="J1157" s="218"/>
      <c r="M1157" s="218"/>
    </row>
    <row r="1158" spans="2:13" s="217" customFormat="1">
      <c r="B1158" s="218"/>
      <c r="J1158" s="218"/>
      <c r="M1158" s="218"/>
    </row>
    <row r="1159" spans="2:13" s="217" customFormat="1">
      <c r="B1159" s="218"/>
      <c r="J1159" s="218"/>
      <c r="M1159" s="218"/>
    </row>
    <row r="1160" spans="2:13" s="217" customFormat="1">
      <c r="B1160" s="218"/>
      <c r="J1160" s="218"/>
      <c r="M1160" s="218"/>
    </row>
    <row r="1161" spans="2:13" s="217" customFormat="1">
      <c r="B1161" s="218"/>
      <c r="J1161" s="218"/>
      <c r="M1161" s="218"/>
    </row>
    <row r="1162" spans="2:13" s="217" customFormat="1">
      <c r="B1162" s="218"/>
      <c r="J1162" s="218"/>
      <c r="M1162" s="218"/>
    </row>
    <row r="1163" spans="2:13" s="217" customFormat="1">
      <c r="B1163" s="218"/>
      <c r="J1163" s="218"/>
      <c r="M1163" s="218"/>
    </row>
    <row r="1164" spans="2:13" s="217" customFormat="1">
      <c r="B1164" s="218"/>
      <c r="J1164" s="218"/>
      <c r="M1164" s="218"/>
    </row>
    <row r="1165" spans="2:13" s="217" customFormat="1">
      <c r="B1165" s="218"/>
      <c r="J1165" s="218"/>
      <c r="M1165" s="218"/>
    </row>
    <row r="1166" spans="2:13" s="217" customFormat="1">
      <c r="B1166" s="218"/>
      <c r="J1166" s="218"/>
      <c r="M1166" s="218"/>
    </row>
    <row r="1167" spans="2:13" s="217" customFormat="1">
      <c r="B1167" s="218"/>
      <c r="J1167" s="218"/>
      <c r="M1167" s="218"/>
    </row>
    <row r="1168" spans="2:13" s="217" customFormat="1">
      <c r="B1168" s="218"/>
      <c r="J1168" s="218"/>
      <c r="M1168" s="218"/>
    </row>
    <row r="1169" spans="2:13" s="217" customFormat="1">
      <c r="B1169" s="218"/>
      <c r="J1169" s="218"/>
      <c r="M1169" s="218"/>
    </row>
    <row r="1170" spans="2:13" s="217" customFormat="1">
      <c r="B1170" s="218"/>
      <c r="J1170" s="218"/>
      <c r="M1170" s="218"/>
    </row>
    <row r="1171" spans="2:13" s="217" customFormat="1">
      <c r="B1171" s="218"/>
      <c r="J1171" s="218"/>
      <c r="M1171" s="218"/>
    </row>
    <row r="1172" spans="2:13" s="217" customFormat="1">
      <c r="B1172" s="218"/>
      <c r="J1172" s="218"/>
      <c r="M1172" s="218"/>
    </row>
    <row r="1173" spans="2:13" s="217" customFormat="1">
      <c r="B1173" s="218"/>
      <c r="J1173" s="218"/>
      <c r="M1173" s="218"/>
    </row>
    <row r="1174" spans="2:13" s="217" customFormat="1">
      <c r="B1174" s="218"/>
      <c r="J1174" s="218"/>
      <c r="M1174" s="218"/>
    </row>
    <row r="1175" spans="2:13" s="217" customFormat="1">
      <c r="B1175" s="218"/>
      <c r="J1175" s="218"/>
      <c r="M1175" s="218"/>
    </row>
    <row r="1176" spans="2:13" s="217" customFormat="1">
      <c r="B1176" s="218"/>
      <c r="J1176" s="218"/>
      <c r="M1176" s="218"/>
    </row>
    <row r="1177" spans="2:13" s="217" customFormat="1">
      <c r="B1177" s="218"/>
      <c r="J1177" s="218"/>
      <c r="M1177" s="218"/>
    </row>
    <row r="1178" spans="2:13" s="217" customFormat="1">
      <c r="B1178" s="218"/>
      <c r="J1178" s="218"/>
      <c r="M1178" s="218"/>
    </row>
    <row r="1179" spans="2:13" s="217" customFormat="1">
      <c r="B1179" s="218"/>
      <c r="J1179" s="218"/>
      <c r="M1179" s="218"/>
    </row>
    <row r="1180" spans="2:13" s="217" customFormat="1">
      <c r="B1180" s="218"/>
      <c r="J1180" s="218"/>
      <c r="M1180" s="218"/>
    </row>
    <row r="1181" spans="2:13" s="217" customFormat="1">
      <c r="B1181" s="218"/>
      <c r="J1181" s="218"/>
      <c r="M1181" s="218"/>
    </row>
    <row r="1182" spans="2:13" s="217" customFormat="1">
      <c r="B1182" s="218"/>
      <c r="J1182" s="218"/>
      <c r="M1182" s="218"/>
    </row>
    <row r="1183" spans="2:13" s="217" customFormat="1">
      <c r="B1183" s="218"/>
      <c r="J1183" s="218"/>
      <c r="M1183" s="218"/>
    </row>
    <row r="1184" spans="2:13" s="217" customFormat="1">
      <c r="B1184" s="218"/>
      <c r="J1184" s="218"/>
      <c r="M1184" s="218"/>
    </row>
    <row r="1185" spans="2:13" s="217" customFormat="1">
      <c r="B1185" s="218"/>
      <c r="J1185" s="218"/>
      <c r="M1185" s="218"/>
    </row>
    <row r="1186" spans="2:13" s="217" customFormat="1">
      <c r="B1186" s="218"/>
      <c r="J1186" s="218"/>
      <c r="M1186" s="218"/>
    </row>
    <row r="1187" spans="2:13" s="217" customFormat="1">
      <c r="B1187" s="218"/>
      <c r="J1187" s="218"/>
      <c r="M1187" s="218"/>
    </row>
    <row r="1188" spans="2:13" s="217" customFormat="1">
      <c r="B1188" s="218"/>
      <c r="J1188" s="218"/>
      <c r="M1188" s="218"/>
    </row>
    <row r="1189" spans="2:13" s="217" customFormat="1">
      <c r="B1189" s="218"/>
      <c r="J1189" s="218"/>
      <c r="M1189" s="218"/>
    </row>
    <row r="1190" spans="2:13" s="217" customFormat="1">
      <c r="B1190" s="218"/>
      <c r="J1190" s="218"/>
      <c r="M1190" s="218"/>
    </row>
    <row r="1191" spans="2:13" s="217" customFormat="1">
      <c r="B1191" s="218"/>
      <c r="J1191" s="218"/>
      <c r="M1191" s="218"/>
    </row>
    <row r="1192" spans="2:13" s="217" customFormat="1">
      <c r="B1192" s="218"/>
      <c r="J1192" s="218"/>
      <c r="M1192" s="218"/>
    </row>
    <row r="1193" spans="2:13" s="217" customFormat="1">
      <c r="B1193" s="218"/>
      <c r="J1193" s="218"/>
      <c r="M1193" s="218"/>
    </row>
    <row r="1194" spans="2:13" s="217" customFormat="1">
      <c r="B1194" s="218"/>
      <c r="J1194" s="218"/>
      <c r="M1194" s="218"/>
    </row>
    <row r="1195" spans="2:13" s="217" customFormat="1">
      <c r="B1195" s="218"/>
      <c r="J1195" s="218"/>
      <c r="M1195" s="218"/>
    </row>
    <row r="1196" spans="2:13" s="217" customFormat="1">
      <c r="B1196" s="218"/>
      <c r="J1196" s="218"/>
      <c r="M1196" s="218"/>
    </row>
    <row r="1197" spans="2:13" s="217" customFormat="1">
      <c r="B1197" s="218"/>
      <c r="J1197" s="218"/>
      <c r="M1197" s="218"/>
    </row>
    <row r="1198" spans="2:13" s="217" customFormat="1">
      <c r="B1198" s="218"/>
      <c r="J1198" s="218"/>
      <c r="M1198" s="218"/>
    </row>
    <row r="1199" spans="2:13" s="217" customFormat="1">
      <c r="B1199" s="218"/>
      <c r="J1199" s="218"/>
      <c r="M1199" s="218"/>
    </row>
    <row r="1200" spans="2:13" s="217" customFormat="1">
      <c r="B1200" s="218"/>
      <c r="J1200" s="218"/>
      <c r="M1200" s="218"/>
    </row>
    <row r="1201" spans="2:13" s="217" customFormat="1">
      <c r="B1201" s="218"/>
      <c r="J1201" s="218"/>
      <c r="M1201" s="218"/>
    </row>
    <row r="1202" spans="2:13" s="217" customFormat="1">
      <c r="B1202" s="218"/>
      <c r="J1202" s="218"/>
      <c r="M1202" s="218"/>
    </row>
    <row r="1203" spans="2:13" s="217" customFormat="1">
      <c r="B1203" s="218"/>
      <c r="J1203" s="218"/>
      <c r="M1203" s="218"/>
    </row>
    <row r="1204" spans="2:13" s="217" customFormat="1">
      <c r="B1204" s="218"/>
      <c r="J1204" s="218"/>
      <c r="M1204" s="218"/>
    </row>
    <row r="1205" spans="2:13" s="217" customFormat="1">
      <c r="B1205" s="218"/>
      <c r="J1205" s="218"/>
      <c r="M1205" s="218"/>
    </row>
    <row r="1206" spans="2:13" s="217" customFormat="1">
      <c r="B1206" s="218"/>
      <c r="J1206" s="218"/>
      <c r="M1206" s="218"/>
    </row>
    <row r="1207" spans="2:13" s="217" customFormat="1">
      <c r="B1207" s="218"/>
      <c r="J1207" s="218"/>
      <c r="M1207" s="218"/>
    </row>
    <row r="1208" spans="2:13" s="217" customFormat="1">
      <c r="B1208" s="218"/>
      <c r="J1208" s="218"/>
      <c r="M1208" s="218"/>
    </row>
    <row r="1209" spans="2:13" s="217" customFormat="1">
      <c r="B1209" s="218"/>
      <c r="J1209" s="218"/>
      <c r="M1209" s="218"/>
    </row>
    <row r="1210" spans="2:13" s="217" customFormat="1">
      <c r="B1210" s="218"/>
      <c r="J1210" s="218"/>
      <c r="M1210" s="218"/>
    </row>
    <row r="1211" spans="2:13" s="217" customFormat="1">
      <c r="B1211" s="218"/>
      <c r="J1211" s="218"/>
      <c r="M1211" s="218"/>
    </row>
    <row r="1212" spans="2:13" s="217" customFormat="1">
      <c r="B1212" s="218"/>
      <c r="J1212" s="218"/>
      <c r="M1212" s="218"/>
    </row>
    <row r="1213" spans="2:13" s="217" customFormat="1">
      <c r="B1213" s="218"/>
      <c r="J1213" s="218"/>
      <c r="M1213" s="218"/>
    </row>
    <row r="1214" spans="2:13" s="217" customFormat="1">
      <c r="B1214" s="218"/>
      <c r="J1214" s="218"/>
      <c r="M1214" s="218"/>
    </row>
    <row r="1215" spans="2:13" s="217" customFormat="1">
      <c r="B1215" s="218"/>
      <c r="J1215" s="218"/>
      <c r="M1215" s="218"/>
    </row>
    <row r="1216" spans="2:13" s="217" customFormat="1">
      <c r="B1216" s="218"/>
      <c r="J1216" s="218"/>
      <c r="M1216" s="218"/>
    </row>
    <row r="1217" spans="2:13" s="217" customFormat="1">
      <c r="B1217" s="218"/>
      <c r="J1217" s="218"/>
      <c r="M1217" s="218"/>
    </row>
    <row r="1218" spans="2:13" s="217" customFormat="1">
      <c r="B1218" s="218"/>
      <c r="J1218" s="218"/>
      <c r="M1218" s="218"/>
    </row>
    <row r="1219" spans="2:13" s="217" customFormat="1">
      <c r="B1219" s="218"/>
      <c r="J1219" s="218"/>
      <c r="M1219" s="218"/>
    </row>
    <row r="1220" spans="2:13" s="217" customFormat="1">
      <c r="B1220" s="218"/>
      <c r="J1220" s="218"/>
      <c r="M1220" s="218"/>
    </row>
    <row r="1221" spans="2:13" s="217" customFormat="1">
      <c r="B1221" s="218"/>
      <c r="J1221" s="218"/>
      <c r="M1221" s="218"/>
    </row>
    <row r="1222" spans="2:13" s="217" customFormat="1">
      <c r="B1222" s="218"/>
      <c r="J1222" s="218"/>
      <c r="M1222" s="218"/>
    </row>
    <row r="1223" spans="2:13" s="217" customFormat="1">
      <c r="B1223" s="218"/>
      <c r="J1223" s="218"/>
      <c r="M1223" s="218"/>
    </row>
    <row r="1224" spans="2:13" s="217" customFormat="1">
      <c r="B1224" s="218"/>
      <c r="J1224" s="218"/>
      <c r="M1224" s="218"/>
    </row>
    <row r="1225" spans="2:13" s="217" customFormat="1">
      <c r="B1225" s="218"/>
      <c r="J1225" s="218"/>
      <c r="M1225" s="218"/>
    </row>
    <row r="1226" spans="2:13" s="217" customFormat="1">
      <c r="B1226" s="218"/>
      <c r="J1226" s="218"/>
      <c r="M1226" s="218"/>
    </row>
    <row r="1227" spans="2:13" s="217" customFormat="1">
      <c r="B1227" s="218"/>
      <c r="J1227" s="218"/>
      <c r="M1227" s="218"/>
    </row>
    <row r="1228" spans="2:13" s="217" customFormat="1">
      <c r="B1228" s="218"/>
      <c r="J1228" s="218"/>
      <c r="M1228" s="218"/>
    </row>
    <row r="1229" spans="2:13" s="217" customFormat="1">
      <c r="B1229" s="218"/>
      <c r="J1229" s="218"/>
      <c r="M1229" s="218"/>
    </row>
    <row r="1230" spans="2:13" s="217" customFormat="1">
      <c r="B1230" s="218"/>
      <c r="J1230" s="218"/>
      <c r="M1230" s="218"/>
    </row>
    <row r="1231" spans="2:13" s="217" customFormat="1">
      <c r="B1231" s="218"/>
      <c r="J1231" s="218"/>
      <c r="M1231" s="218"/>
    </row>
    <row r="1232" spans="2:13" s="217" customFormat="1">
      <c r="B1232" s="218"/>
      <c r="J1232" s="218"/>
      <c r="M1232" s="218"/>
    </row>
    <row r="1233" spans="2:13" s="217" customFormat="1">
      <c r="B1233" s="218"/>
      <c r="J1233" s="218"/>
      <c r="M1233" s="218"/>
    </row>
    <row r="1234" spans="2:13" s="217" customFormat="1">
      <c r="B1234" s="218"/>
      <c r="J1234" s="218"/>
      <c r="M1234" s="218"/>
    </row>
    <row r="1235" spans="2:13" s="217" customFormat="1">
      <c r="B1235" s="218"/>
      <c r="J1235" s="218"/>
      <c r="M1235" s="218"/>
    </row>
    <row r="1236" spans="2:13" s="217" customFormat="1">
      <c r="B1236" s="218"/>
      <c r="J1236" s="218"/>
      <c r="M1236" s="218"/>
    </row>
    <row r="1237" spans="2:13" s="217" customFormat="1">
      <c r="B1237" s="218"/>
      <c r="J1237" s="218"/>
      <c r="M1237" s="218"/>
    </row>
    <row r="1238" spans="2:13" s="217" customFormat="1">
      <c r="B1238" s="218"/>
      <c r="J1238" s="218"/>
      <c r="M1238" s="218"/>
    </row>
    <row r="1239" spans="2:13" s="217" customFormat="1">
      <c r="B1239" s="218"/>
      <c r="J1239" s="218"/>
      <c r="M1239" s="218"/>
    </row>
    <row r="1240" spans="2:13" s="217" customFormat="1">
      <c r="B1240" s="218"/>
      <c r="J1240" s="218"/>
      <c r="M1240" s="218"/>
    </row>
    <row r="1241" spans="2:13" s="217" customFormat="1">
      <c r="B1241" s="218"/>
      <c r="J1241" s="218"/>
      <c r="M1241" s="218"/>
    </row>
    <row r="1242" spans="2:13" s="217" customFormat="1">
      <c r="B1242" s="218"/>
      <c r="J1242" s="218"/>
      <c r="M1242" s="218"/>
    </row>
    <row r="1243" spans="2:13" s="217" customFormat="1">
      <c r="B1243" s="218"/>
      <c r="J1243" s="218"/>
      <c r="M1243" s="218"/>
    </row>
    <row r="1244" spans="2:13" s="217" customFormat="1">
      <c r="B1244" s="218"/>
      <c r="J1244" s="218"/>
      <c r="M1244" s="218"/>
    </row>
    <row r="1245" spans="2:13" s="217" customFormat="1">
      <c r="B1245" s="218"/>
      <c r="J1245" s="218"/>
      <c r="M1245" s="218"/>
    </row>
    <row r="1246" spans="2:13" s="217" customFormat="1">
      <c r="B1246" s="218"/>
      <c r="J1246" s="218"/>
      <c r="M1246" s="218"/>
    </row>
    <row r="1247" spans="2:13" s="217" customFormat="1">
      <c r="B1247" s="218"/>
      <c r="J1247" s="218"/>
      <c r="M1247" s="218"/>
    </row>
    <row r="1248" spans="2:13" s="217" customFormat="1">
      <c r="B1248" s="218"/>
      <c r="J1248" s="218"/>
      <c r="M1248" s="218"/>
    </row>
    <row r="1249" spans="2:13" s="217" customFormat="1">
      <c r="B1249" s="218"/>
      <c r="J1249" s="218"/>
      <c r="M1249" s="218"/>
    </row>
    <row r="1250" spans="2:13" s="217" customFormat="1">
      <c r="B1250" s="218"/>
      <c r="J1250" s="218"/>
      <c r="M1250" s="218"/>
    </row>
    <row r="1251" spans="2:13" s="217" customFormat="1">
      <c r="B1251" s="218"/>
      <c r="J1251" s="218"/>
      <c r="M1251" s="218"/>
    </row>
    <row r="1252" spans="2:13" s="217" customFormat="1">
      <c r="B1252" s="218"/>
      <c r="J1252" s="218"/>
      <c r="M1252" s="218"/>
    </row>
    <row r="1253" spans="2:13" s="217" customFormat="1">
      <c r="B1253" s="218"/>
      <c r="J1253" s="218"/>
      <c r="M1253" s="218"/>
    </row>
    <row r="1254" spans="2:13" s="217" customFormat="1">
      <c r="B1254" s="218"/>
      <c r="J1254" s="218"/>
      <c r="M1254" s="218"/>
    </row>
    <row r="1255" spans="2:13" s="217" customFormat="1">
      <c r="B1255" s="218"/>
      <c r="J1255" s="218"/>
      <c r="M1255" s="218"/>
    </row>
    <row r="1256" spans="2:13" s="217" customFormat="1">
      <c r="B1256" s="218"/>
      <c r="J1256" s="218"/>
      <c r="M1256" s="218"/>
    </row>
    <row r="1257" spans="2:13" s="217" customFormat="1">
      <c r="B1257" s="218"/>
      <c r="J1257" s="218"/>
      <c r="M1257" s="218"/>
    </row>
    <row r="1258" spans="2:13" s="217" customFormat="1">
      <c r="B1258" s="218"/>
      <c r="J1258" s="218"/>
      <c r="M1258" s="218"/>
    </row>
    <row r="1259" spans="2:13" s="217" customFormat="1">
      <c r="B1259" s="218"/>
      <c r="J1259" s="218"/>
      <c r="M1259" s="218"/>
    </row>
    <row r="1260" spans="2:13" s="217" customFormat="1">
      <c r="B1260" s="218"/>
      <c r="J1260" s="218"/>
      <c r="M1260" s="218"/>
    </row>
    <row r="1261" spans="2:13" s="217" customFormat="1">
      <c r="B1261" s="218"/>
      <c r="J1261" s="218"/>
      <c r="M1261" s="218"/>
    </row>
    <row r="1262" spans="2:13" s="217" customFormat="1">
      <c r="B1262" s="218"/>
      <c r="J1262" s="218"/>
      <c r="M1262" s="218"/>
    </row>
    <row r="1263" spans="2:13" s="217" customFormat="1">
      <c r="B1263" s="218"/>
      <c r="J1263" s="218"/>
      <c r="M1263" s="218"/>
    </row>
    <row r="1264" spans="2:13" s="217" customFormat="1">
      <c r="B1264" s="218"/>
      <c r="J1264" s="218"/>
      <c r="M1264" s="218"/>
    </row>
    <row r="1265" spans="2:13" s="217" customFormat="1">
      <c r="B1265" s="218"/>
      <c r="J1265" s="218"/>
      <c r="M1265" s="218"/>
    </row>
    <row r="1266" spans="2:13" s="217" customFormat="1">
      <c r="B1266" s="218"/>
      <c r="J1266" s="218"/>
      <c r="M1266" s="218"/>
    </row>
    <row r="1267" spans="2:13" s="217" customFormat="1">
      <c r="B1267" s="218"/>
      <c r="J1267" s="218"/>
      <c r="M1267" s="218"/>
    </row>
    <row r="1268" spans="2:13" s="217" customFormat="1">
      <c r="B1268" s="218"/>
      <c r="J1268" s="218"/>
      <c r="M1268" s="218"/>
    </row>
    <row r="1269" spans="2:13" s="217" customFormat="1">
      <c r="B1269" s="218"/>
      <c r="J1269" s="218"/>
      <c r="M1269" s="218"/>
    </row>
    <row r="1270" spans="2:13" s="217" customFormat="1">
      <c r="B1270" s="218"/>
      <c r="J1270" s="218"/>
      <c r="M1270" s="218"/>
    </row>
    <row r="1271" spans="2:13" s="217" customFormat="1">
      <c r="B1271" s="218"/>
      <c r="J1271" s="218"/>
      <c r="M1271" s="218"/>
    </row>
    <row r="1272" spans="2:13" s="217" customFormat="1">
      <c r="B1272" s="218"/>
      <c r="J1272" s="218"/>
      <c r="M1272" s="218"/>
    </row>
    <row r="1273" spans="2:13" s="217" customFormat="1">
      <c r="B1273" s="218"/>
      <c r="J1273" s="218"/>
      <c r="M1273" s="218"/>
    </row>
    <row r="1274" spans="2:13" s="217" customFormat="1">
      <c r="B1274" s="218"/>
      <c r="J1274" s="218"/>
      <c r="M1274" s="218"/>
    </row>
    <row r="1275" spans="2:13" s="217" customFormat="1">
      <c r="B1275" s="218"/>
      <c r="J1275" s="218"/>
      <c r="M1275" s="218"/>
    </row>
    <row r="1276" spans="2:13" s="217" customFormat="1">
      <c r="B1276" s="218"/>
      <c r="J1276" s="218"/>
      <c r="M1276" s="218"/>
    </row>
    <row r="1277" spans="2:13" s="217" customFormat="1">
      <c r="B1277" s="218"/>
      <c r="J1277" s="218"/>
      <c r="M1277" s="218"/>
    </row>
    <row r="1278" spans="2:13" s="217" customFormat="1">
      <c r="B1278" s="218"/>
      <c r="J1278" s="218"/>
      <c r="M1278" s="218"/>
    </row>
    <row r="1279" spans="2:13" s="217" customFormat="1">
      <c r="B1279" s="218"/>
      <c r="J1279" s="218"/>
      <c r="M1279" s="218"/>
    </row>
    <row r="1280" spans="2:13" s="217" customFormat="1">
      <c r="B1280" s="218"/>
      <c r="J1280" s="218"/>
      <c r="M1280" s="218"/>
    </row>
    <row r="1281" spans="2:13" s="217" customFormat="1">
      <c r="B1281" s="218"/>
      <c r="J1281" s="218"/>
      <c r="M1281" s="218"/>
    </row>
    <row r="1282" spans="2:13" s="217" customFormat="1">
      <c r="B1282" s="218"/>
      <c r="J1282" s="218"/>
      <c r="M1282" s="218"/>
    </row>
    <row r="1283" spans="2:13" s="217" customFormat="1">
      <c r="B1283" s="218"/>
      <c r="J1283" s="218"/>
      <c r="M1283" s="218"/>
    </row>
    <row r="1284" spans="2:13" s="217" customFormat="1">
      <c r="B1284" s="218"/>
      <c r="J1284" s="218"/>
      <c r="M1284" s="218"/>
    </row>
    <row r="1285" spans="2:13" s="217" customFormat="1">
      <c r="B1285" s="218"/>
      <c r="J1285" s="218"/>
      <c r="M1285" s="218"/>
    </row>
    <row r="1286" spans="2:13" s="217" customFormat="1">
      <c r="B1286" s="218"/>
      <c r="J1286" s="218"/>
      <c r="M1286" s="218"/>
    </row>
    <row r="1287" spans="2:13" s="217" customFormat="1">
      <c r="B1287" s="218"/>
      <c r="J1287" s="218"/>
      <c r="M1287" s="218"/>
    </row>
    <row r="1288" spans="2:13" s="217" customFormat="1">
      <c r="B1288" s="218"/>
      <c r="J1288" s="218"/>
      <c r="M1288" s="218"/>
    </row>
    <row r="1289" spans="2:13" s="217" customFormat="1">
      <c r="B1289" s="218"/>
      <c r="J1289" s="218"/>
      <c r="M1289" s="218"/>
    </row>
    <row r="1290" spans="2:13" s="217" customFormat="1">
      <c r="B1290" s="218"/>
      <c r="J1290" s="218"/>
      <c r="M1290" s="218"/>
    </row>
    <row r="1291" spans="2:13" s="217" customFormat="1">
      <c r="B1291" s="218"/>
      <c r="J1291" s="218"/>
      <c r="M1291" s="218"/>
    </row>
    <row r="1292" spans="2:13" s="217" customFormat="1">
      <c r="B1292" s="218"/>
      <c r="J1292" s="218"/>
      <c r="M1292" s="218"/>
    </row>
    <row r="1293" spans="2:13" s="217" customFormat="1">
      <c r="B1293" s="218"/>
      <c r="J1293" s="218"/>
      <c r="M1293" s="218"/>
    </row>
    <row r="1294" spans="2:13" s="217" customFormat="1">
      <c r="B1294" s="218"/>
      <c r="J1294" s="218"/>
      <c r="M1294" s="218"/>
    </row>
    <row r="1295" spans="2:13" s="217" customFormat="1">
      <c r="B1295" s="218"/>
      <c r="J1295" s="218"/>
      <c r="M1295" s="218"/>
    </row>
    <row r="1296" spans="2:13" s="217" customFormat="1">
      <c r="B1296" s="218"/>
      <c r="J1296" s="218"/>
      <c r="M1296" s="218"/>
    </row>
    <row r="1297" spans="2:13" s="217" customFormat="1">
      <c r="B1297" s="218"/>
      <c r="J1297" s="218"/>
      <c r="M1297" s="218"/>
    </row>
    <row r="1298" spans="2:13" s="217" customFormat="1">
      <c r="B1298" s="218"/>
      <c r="J1298" s="218"/>
      <c r="M1298" s="218"/>
    </row>
    <row r="1299" spans="2:13" s="217" customFormat="1">
      <c r="B1299" s="218"/>
      <c r="J1299" s="218"/>
      <c r="M1299" s="218"/>
    </row>
    <row r="1300" spans="2:13" s="217" customFormat="1">
      <c r="B1300" s="218"/>
      <c r="J1300" s="218"/>
      <c r="M1300" s="218"/>
    </row>
    <row r="1301" spans="2:13" s="217" customFormat="1">
      <c r="B1301" s="218"/>
      <c r="J1301" s="218"/>
      <c r="M1301" s="218"/>
    </row>
    <row r="1302" spans="2:13" s="217" customFormat="1">
      <c r="B1302" s="218"/>
      <c r="J1302" s="218"/>
      <c r="M1302" s="218"/>
    </row>
    <row r="1303" spans="2:13" s="217" customFormat="1">
      <c r="B1303" s="218"/>
      <c r="J1303" s="218"/>
      <c r="M1303" s="218"/>
    </row>
    <row r="1304" spans="2:13" s="217" customFormat="1">
      <c r="B1304" s="218"/>
      <c r="J1304" s="218"/>
      <c r="M1304" s="218"/>
    </row>
    <row r="1305" spans="2:13" s="217" customFormat="1">
      <c r="B1305" s="218"/>
      <c r="J1305" s="218"/>
      <c r="M1305" s="218"/>
    </row>
    <row r="1306" spans="2:13" s="217" customFormat="1">
      <c r="B1306" s="218"/>
      <c r="J1306" s="218"/>
      <c r="M1306" s="218"/>
    </row>
    <row r="1307" spans="2:13" s="217" customFormat="1">
      <c r="B1307" s="218"/>
      <c r="J1307" s="218"/>
      <c r="M1307" s="218"/>
    </row>
    <row r="1308" spans="2:13" s="217" customFormat="1">
      <c r="B1308" s="218"/>
      <c r="J1308" s="218"/>
      <c r="M1308" s="218"/>
    </row>
    <row r="1309" spans="2:13" s="217" customFormat="1">
      <c r="B1309" s="218"/>
      <c r="J1309" s="218"/>
      <c r="M1309" s="218"/>
    </row>
    <row r="1310" spans="2:13" s="217" customFormat="1">
      <c r="B1310" s="218"/>
      <c r="J1310" s="218"/>
      <c r="M1310" s="218"/>
    </row>
    <row r="1311" spans="2:13" s="217" customFormat="1">
      <c r="B1311" s="218"/>
      <c r="J1311" s="218"/>
      <c r="M1311" s="218"/>
    </row>
    <row r="1312" spans="2:13" s="217" customFormat="1">
      <c r="B1312" s="218"/>
      <c r="J1312" s="218"/>
      <c r="M1312" s="218"/>
    </row>
    <row r="1313" spans="2:13" s="217" customFormat="1">
      <c r="B1313" s="218"/>
      <c r="J1313" s="218"/>
      <c r="M1313" s="218"/>
    </row>
    <row r="1314" spans="2:13" s="217" customFormat="1">
      <c r="B1314" s="218"/>
      <c r="J1314" s="218"/>
      <c r="M1314" s="218"/>
    </row>
    <row r="1315" spans="2:13" s="217" customFormat="1">
      <c r="B1315" s="218"/>
      <c r="J1315" s="218"/>
      <c r="M1315" s="218"/>
    </row>
    <row r="1316" spans="2:13" s="217" customFormat="1">
      <c r="B1316" s="218"/>
      <c r="J1316" s="218"/>
      <c r="M1316" s="218"/>
    </row>
    <row r="1317" spans="2:13" s="217" customFormat="1">
      <c r="B1317" s="218"/>
      <c r="J1317" s="218"/>
      <c r="M1317" s="218"/>
    </row>
    <row r="1318" spans="2:13" s="217" customFormat="1">
      <c r="B1318" s="218"/>
      <c r="J1318" s="218"/>
      <c r="M1318" s="218"/>
    </row>
    <row r="1319" spans="2:13" s="217" customFormat="1">
      <c r="B1319" s="218"/>
      <c r="J1319" s="218"/>
      <c r="M1319" s="218"/>
    </row>
    <row r="1320" spans="2:13" s="217" customFormat="1">
      <c r="B1320" s="218"/>
      <c r="J1320" s="218"/>
      <c r="M1320" s="218"/>
    </row>
    <row r="1321" spans="2:13" s="217" customFormat="1">
      <c r="B1321" s="218"/>
      <c r="J1321" s="218"/>
      <c r="M1321" s="218"/>
    </row>
    <row r="1322" spans="2:13" s="217" customFormat="1">
      <c r="B1322" s="218"/>
      <c r="J1322" s="218"/>
      <c r="M1322" s="218"/>
    </row>
    <row r="1323" spans="2:13" s="217" customFormat="1">
      <c r="B1323" s="218"/>
      <c r="J1323" s="218"/>
      <c r="M1323" s="218"/>
    </row>
    <row r="1324" spans="2:13" s="217" customFormat="1">
      <c r="B1324" s="218"/>
      <c r="J1324" s="218"/>
      <c r="M1324" s="218"/>
    </row>
    <row r="1325" spans="2:13" s="217" customFormat="1">
      <c r="B1325" s="218"/>
      <c r="J1325" s="218"/>
      <c r="M1325" s="218"/>
    </row>
    <row r="1326" spans="2:13" s="217" customFormat="1">
      <c r="B1326" s="218"/>
      <c r="J1326" s="218"/>
      <c r="M1326" s="218"/>
    </row>
    <row r="1327" spans="2:13" s="217" customFormat="1">
      <c r="B1327" s="218"/>
      <c r="J1327" s="218"/>
      <c r="M1327" s="218"/>
    </row>
    <row r="1328" spans="2:13" s="217" customFormat="1">
      <c r="B1328" s="218"/>
      <c r="J1328" s="218"/>
      <c r="M1328" s="218"/>
    </row>
    <row r="1329" spans="2:13" s="217" customFormat="1">
      <c r="B1329" s="218"/>
      <c r="J1329" s="218"/>
      <c r="M1329" s="218"/>
    </row>
    <row r="1330" spans="2:13" s="217" customFormat="1">
      <c r="B1330" s="218"/>
      <c r="J1330" s="218"/>
      <c r="M1330" s="218"/>
    </row>
    <row r="1331" spans="2:13" s="217" customFormat="1">
      <c r="B1331" s="218"/>
      <c r="J1331" s="218"/>
      <c r="M1331" s="218"/>
    </row>
    <row r="1332" spans="2:13" s="217" customFormat="1">
      <c r="B1332" s="218"/>
      <c r="J1332" s="218"/>
      <c r="M1332" s="218"/>
    </row>
    <row r="1333" spans="2:13" s="217" customFormat="1">
      <c r="B1333" s="218"/>
      <c r="J1333" s="218"/>
      <c r="M1333" s="218"/>
    </row>
    <row r="1334" spans="2:13" s="217" customFormat="1">
      <c r="B1334" s="218"/>
      <c r="J1334" s="218"/>
      <c r="M1334" s="218"/>
    </row>
    <row r="1335" spans="2:13" s="217" customFormat="1">
      <c r="B1335" s="218"/>
      <c r="J1335" s="218"/>
      <c r="M1335" s="218"/>
    </row>
    <row r="1336" spans="2:13" s="217" customFormat="1">
      <c r="B1336" s="218"/>
      <c r="J1336" s="218"/>
      <c r="M1336" s="218"/>
    </row>
    <row r="1337" spans="2:13" s="217" customFormat="1">
      <c r="B1337" s="218"/>
      <c r="J1337" s="218"/>
      <c r="M1337" s="218"/>
    </row>
    <row r="1338" spans="2:13" s="217" customFormat="1">
      <c r="B1338" s="218"/>
      <c r="J1338" s="218"/>
      <c r="M1338" s="218"/>
    </row>
    <row r="1339" spans="2:13" s="217" customFormat="1">
      <c r="B1339" s="218"/>
      <c r="J1339" s="218"/>
      <c r="M1339" s="218"/>
    </row>
    <row r="1340" spans="2:13" s="217" customFormat="1">
      <c r="B1340" s="218"/>
      <c r="J1340" s="218"/>
      <c r="M1340" s="218"/>
    </row>
    <row r="1341" spans="2:13" s="217" customFormat="1">
      <c r="B1341" s="218"/>
      <c r="J1341" s="218"/>
      <c r="M1341" s="218"/>
    </row>
    <row r="1342" spans="2:13" s="217" customFormat="1">
      <c r="B1342" s="218"/>
      <c r="J1342" s="218"/>
      <c r="M1342" s="218"/>
    </row>
    <row r="1343" spans="2:13" s="217" customFormat="1">
      <c r="B1343" s="218"/>
      <c r="J1343" s="218"/>
      <c r="M1343" s="218"/>
    </row>
    <row r="1344" spans="2:13" s="217" customFormat="1">
      <c r="B1344" s="218"/>
      <c r="J1344" s="218"/>
      <c r="M1344" s="218"/>
    </row>
    <row r="1345" spans="2:13" s="217" customFormat="1">
      <c r="B1345" s="218"/>
      <c r="J1345" s="218"/>
      <c r="M1345" s="218"/>
    </row>
    <row r="1346" spans="2:13" s="217" customFormat="1">
      <c r="B1346" s="218"/>
      <c r="J1346" s="218"/>
      <c r="M1346" s="218"/>
    </row>
    <row r="1347" spans="2:13" s="217" customFormat="1">
      <c r="B1347" s="218"/>
      <c r="J1347" s="218"/>
      <c r="M1347" s="218"/>
    </row>
    <row r="1348" spans="2:13" s="217" customFormat="1">
      <c r="B1348" s="218"/>
      <c r="J1348" s="218"/>
      <c r="M1348" s="218"/>
    </row>
    <row r="1349" spans="2:13" s="217" customFormat="1">
      <c r="B1349" s="218"/>
      <c r="J1349" s="218"/>
      <c r="M1349" s="218"/>
    </row>
    <row r="1350" spans="2:13" s="217" customFormat="1">
      <c r="B1350" s="218"/>
      <c r="J1350" s="218"/>
      <c r="M1350" s="218"/>
    </row>
    <row r="1351" spans="2:13" s="217" customFormat="1">
      <c r="B1351" s="218"/>
      <c r="J1351" s="218"/>
      <c r="M1351" s="218"/>
    </row>
    <row r="1352" spans="2:13" s="217" customFormat="1">
      <c r="B1352" s="218"/>
      <c r="J1352" s="218"/>
      <c r="M1352" s="218"/>
    </row>
    <row r="1353" spans="2:13" s="217" customFormat="1">
      <c r="B1353" s="218"/>
      <c r="J1353" s="218"/>
      <c r="M1353" s="218"/>
    </row>
    <row r="1354" spans="2:13" s="217" customFormat="1">
      <c r="B1354" s="218"/>
      <c r="J1354" s="218"/>
      <c r="M1354" s="218"/>
    </row>
    <row r="1355" spans="2:13" s="217" customFormat="1">
      <c r="B1355" s="218"/>
      <c r="J1355" s="218"/>
      <c r="M1355" s="218"/>
    </row>
    <row r="1356" spans="2:13" s="217" customFormat="1">
      <c r="B1356" s="218"/>
      <c r="J1356" s="218"/>
      <c r="M1356" s="218"/>
    </row>
    <row r="1357" spans="2:13" s="217" customFormat="1">
      <c r="B1357" s="218"/>
      <c r="J1357" s="218"/>
      <c r="M1357" s="218"/>
    </row>
    <row r="1358" spans="2:13" s="217" customFormat="1">
      <c r="B1358" s="218"/>
      <c r="J1358" s="218"/>
      <c r="M1358" s="218"/>
    </row>
    <row r="1359" spans="2:13" s="217" customFormat="1">
      <c r="B1359" s="218"/>
      <c r="J1359" s="218"/>
      <c r="M1359" s="218"/>
    </row>
    <row r="1360" spans="2:13" s="217" customFormat="1">
      <c r="B1360" s="218"/>
      <c r="J1360" s="218"/>
      <c r="M1360" s="218"/>
    </row>
    <row r="1361" spans="2:13" s="217" customFormat="1">
      <c r="B1361" s="218"/>
      <c r="J1361" s="218"/>
      <c r="M1361" s="218"/>
    </row>
    <row r="1362" spans="2:13" s="217" customFormat="1">
      <c r="B1362" s="218"/>
      <c r="J1362" s="218"/>
      <c r="M1362" s="218"/>
    </row>
    <row r="1363" spans="2:13" s="217" customFormat="1">
      <c r="B1363" s="218"/>
      <c r="J1363" s="218"/>
      <c r="M1363" s="218"/>
    </row>
    <row r="1364" spans="2:13" s="217" customFormat="1">
      <c r="B1364" s="218"/>
      <c r="J1364" s="218"/>
      <c r="M1364" s="218"/>
    </row>
    <row r="1365" spans="2:13" s="217" customFormat="1">
      <c r="B1365" s="218"/>
      <c r="J1365" s="218"/>
      <c r="M1365" s="218"/>
    </row>
    <row r="1366" spans="2:13" s="217" customFormat="1">
      <c r="B1366" s="218"/>
      <c r="J1366" s="218"/>
      <c r="M1366" s="218"/>
    </row>
    <row r="1367" spans="2:13" s="217" customFormat="1">
      <c r="B1367" s="218"/>
      <c r="J1367" s="218"/>
      <c r="M1367" s="218"/>
    </row>
    <row r="1368" spans="2:13" s="217" customFormat="1">
      <c r="B1368" s="218"/>
      <c r="J1368" s="218"/>
      <c r="M1368" s="218"/>
    </row>
    <row r="1369" spans="2:13" s="217" customFormat="1">
      <c r="B1369" s="218"/>
      <c r="J1369" s="218"/>
      <c r="M1369" s="218"/>
    </row>
    <row r="1370" spans="2:13" s="217" customFormat="1">
      <c r="B1370" s="218"/>
      <c r="J1370" s="218"/>
      <c r="M1370" s="218"/>
    </row>
    <row r="1371" spans="2:13" s="217" customFormat="1">
      <c r="B1371" s="218"/>
      <c r="J1371" s="218"/>
      <c r="M1371" s="218"/>
    </row>
    <row r="1372" spans="2:13" s="217" customFormat="1">
      <c r="B1372" s="218"/>
      <c r="J1372" s="218"/>
      <c r="M1372" s="218"/>
    </row>
    <row r="1373" spans="2:13" s="217" customFormat="1">
      <c r="B1373" s="218"/>
      <c r="J1373" s="218"/>
      <c r="M1373" s="218"/>
    </row>
    <row r="1374" spans="2:13" s="217" customFormat="1">
      <c r="B1374" s="218"/>
      <c r="J1374" s="218"/>
      <c r="M1374" s="218"/>
    </row>
    <row r="1375" spans="2:13" s="217" customFormat="1">
      <c r="B1375" s="218"/>
      <c r="J1375" s="218"/>
      <c r="M1375" s="218"/>
    </row>
    <row r="1376" spans="2:13" s="217" customFormat="1">
      <c r="B1376" s="218"/>
      <c r="J1376" s="218"/>
      <c r="M1376" s="218"/>
    </row>
    <row r="1377" spans="2:13" s="217" customFormat="1">
      <c r="B1377" s="218"/>
      <c r="J1377" s="218"/>
      <c r="M1377" s="218"/>
    </row>
    <row r="1378" spans="2:13" s="217" customFormat="1">
      <c r="B1378" s="218"/>
      <c r="J1378" s="218"/>
      <c r="M1378" s="218"/>
    </row>
    <row r="1379" spans="2:13" s="217" customFormat="1">
      <c r="B1379" s="218"/>
      <c r="J1379" s="218"/>
      <c r="M1379" s="218"/>
    </row>
    <row r="1380" spans="2:13" s="217" customFormat="1">
      <c r="B1380" s="218"/>
      <c r="J1380" s="218"/>
      <c r="M1380" s="218"/>
    </row>
    <row r="1381" spans="2:13" s="217" customFormat="1">
      <c r="B1381" s="218"/>
      <c r="J1381" s="218"/>
      <c r="M1381" s="218"/>
    </row>
    <row r="1382" spans="2:13" s="217" customFormat="1">
      <c r="B1382" s="218"/>
      <c r="J1382" s="218"/>
      <c r="M1382" s="218"/>
    </row>
    <row r="1383" spans="2:13" s="217" customFormat="1">
      <c r="B1383" s="218"/>
      <c r="J1383" s="218"/>
      <c r="M1383" s="218"/>
    </row>
    <row r="1384" spans="2:13" s="217" customFormat="1">
      <c r="B1384" s="218"/>
      <c r="J1384" s="218"/>
      <c r="M1384" s="218"/>
    </row>
    <row r="1385" spans="2:13" s="217" customFormat="1">
      <c r="B1385" s="218"/>
      <c r="J1385" s="218"/>
      <c r="M1385" s="218"/>
    </row>
    <row r="1386" spans="2:13" s="217" customFormat="1">
      <c r="B1386" s="218"/>
      <c r="J1386" s="218"/>
      <c r="M1386" s="218"/>
    </row>
    <row r="1387" spans="2:13" s="217" customFormat="1">
      <c r="B1387" s="218"/>
      <c r="J1387" s="218"/>
      <c r="M1387" s="218"/>
    </row>
    <row r="1388" spans="2:13" s="217" customFormat="1">
      <c r="B1388" s="218"/>
      <c r="J1388" s="218"/>
      <c r="M1388" s="218"/>
    </row>
    <row r="1389" spans="2:13" s="217" customFormat="1">
      <c r="B1389" s="218"/>
      <c r="J1389" s="218"/>
      <c r="M1389" s="218"/>
    </row>
    <row r="1390" spans="2:13" s="217" customFormat="1">
      <c r="B1390" s="218"/>
      <c r="J1390" s="218"/>
      <c r="M1390" s="218"/>
    </row>
    <row r="1391" spans="2:13" s="217" customFormat="1">
      <c r="B1391" s="218"/>
      <c r="J1391" s="218"/>
      <c r="M1391" s="218"/>
    </row>
    <row r="1392" spans="2:13" s="217" customFormat="1">
      <c r="B1392" s="218"/>
      <c r="J1392" s="218"/>
      <c r="M1392" s="218"/>
    </row>
    <row r="1393" spans="2:13" s="217" customFormat="1">
      <c r="B1393" s="218"/>
      <c r="J1393" s="218"/>
      <c r="M1393" s="218"/>
    </row>
    <row r="1394" spans="2:13" s="217" customFormat="1">
      <c r="B1394" s="218"/>
      <c r="J1394" s="218"/>
      <c r="M1394" s="218"/>
    </row>
    <row r="1395" spans="2:13" s="217" customFormat="1">
      <c r="B1395" s="218"/>
      <c r="J1395" s="218"/>
      <c r="M1395" s="218"/>
    </row>
    <row r="1396" spans="2:13" s="217" customFormat="1">
      <c r="B1396" s="218"/>
      <c r="J1396" s="218"/>
      <c r="M1396" s="218"/>
    </row>
    <row r="1397" spans="2:13" s="217" customFormat="1">
      <c r="B1397" s="218"/>
      <c r="J1397" s="218"/>
      <c r="M1397" s="218"/>
    </row>
    <row r="1398" spans="2:13" s="217" customFormat="1">
      <c r="B1398" s="218"/>
      <c r="J1398" s="218"/>
      <c r="M1398" s="218"/>
    </row>
    <row r="1399" spans="2:13" s="217" customFormat="1">
      <c r="B1399" s="218"/>
      <c r="J1399" s="218"/>
      <c r="M1399" s="218"/>
    </row>
    <row r="1400" spans="2:13" s="217" customFormat="1">
      <c r="B1400" s="218"/>
      <c r="J1400" s="218"/>
      <c r="M1400" s="218"/>
    </row>
    <row r="1401" spans="2:13" s="217" customFormat="1">
      <c r="B1401" s="218"/>
      <c r="J1401" s="218"/>
      <c r="M1401" s="218"/>
    </row>
    <row r="1402" spans="2:13" s="217" customFormat="1">
      <c r="B1402" s="218"/>
      <c r="J1402" s="218"/>
      <c r="M1402" s="218"/>
    </row>
    <row r="1403" spans="2:13" s="217" customFormat="1">
      <c r="B1403" s="218"/>
      <c r="J1403" s="218"/>
      <c r="M1403" s="218"/>
    </row>
    <row r="1404" spans="2:13" s="217" customFormat="1">
      <c r="B1404" s="218"/>
      <c r="J1404" s="218"/>
      <c r="M1404" s="218"/>
    </row>
    <row r="1405" spans="2:13" s="217" customFormat="1">
      <c r="B1405" s="218"/>
      <c r="J1405" s="218"/>
      <c r="M1405" s="218"/>
    </row>
    <row r="1406" spans="2:13" s="217" customFormat="1">
      <c r="B1406" s="218"/>
      <c r="J1406" s="218"/>
      <c r="M1406" s="218"/>
    </row>
    <row r="1407" spans="2:13" s="217" customFormat="1">
      <c r="B1407" s="218"/>
      <c r="J1407" s="218"/>
      <c r="M1407" s="218"/>
    </row>
    <row r="1408" spans="2:13" s="217" customFormat="1">
      <c r="B1408" s="218"/>
      <c r="J1408" s="218"/>
      <c r="M1408" s="218"/>
    </row>
    <row r="1409" spans="2:13" s="217" customFormat="1">
      <c r="B1409" s="218"/>
      <c r="J1409" s="218"/>
      <c r="M1409" s="218"/>
    </row>
    <row r="1410" spans="2:13" s="217" customFormat="1">
      <c r="B1410" s="218"/>
      <c r="J1410" s="218"/>
      <c r="M1410" s="218"/>
    </row>
    <row r="1411" spans="2:13" s="217" customFormat="1">
      <c r="B1411" s="218"/>
      <c r="J1411" s="218"/>
      <c r="M1411" s="218"/>
    </row>
    <row r="1412" spans="2:13" s="217" customFormat="1">
      <c r="B1412" s="218"/>
      <c r="J1412" s="218"/>
      <c r="M1412" s="218"/>
    </row>
    <row r="1413" spans="2:13" s="217" customFormat="1">
      <c r="B1413" s="218"/>
      <c r="J1413" s="218"/>
      <c r="M1413" s="218"/>
    </row>
    <row r="1414" spans="2:13" s="217" customFormat="1">
      <c r="B1414" s="218"/>
      <c r="J1414" s="218"/>
      <c r="M1414" s="218"/>
    </row>
    <row r="1415" spans="2:13" s="217" customFormat="1">
      <c r="B1415" s="218"/>
      <c r="J1415" s="218"/>
      <c r="M1415" s="218"/>
    </row>
    <row r="1416" spans="2:13" s="217" customFormat="1">
      <c r="B1416" s="218"/>
      <c r="J1416" s="218"/>
      <c r="M1416" s="218"/>
    </row>
    <row r="1417" spans="2:13" s="217" customFormat="1">
      <c r="B1417" s="218"/>
      <c r="J1417" s="218"/>
      <c r="M1417" s="218"/>
    </row>
    <row r="1418" spans="2:13" s="217" customFormat="1">
      <c r="B1418" s="218"/>
      <c r="J1418" s="218"/>
      <c r="M1418" s="218"/>
    </row>
    <row r="1419" spans="2:13" s="217" customFormat="1">
      <c r="B1419" s="218"/>
      <c r="J1419" s="218"/>
      <c r="M1419" s="218"/>
    </row>
    <row r="1420" spans="2:13" s="217" customFormat="1">
      <c r="B1420" s="218"/>
      <c r="J1420" s="218"/>
      <c r="M1420" s="218"/>
    </row>
    <row r="1421" spans="2:13" s="217" customFormat="1">
      <c r="B1421" s="218"/>
      <c r="J1421" s="218"/>
      <c r="M1421" s="218"/>
    </row>
    <row r="1422" spans="2:13" s="217" customFormat="1">
      <c r="B1422" s="218"/>
      <c r="J1422" s="218"/>
      <c r="M1422" s="218"/>
    </row>
    <row r="1423" spans="2:13" s="217" customFormat="1">
      <c r="B1423" s="218"/>
      <c r="J1423" s="218"/>
      <c r="M1423" s="218"/>
    </row>
    <row r="1424" spans="2:13" s="217" customFormat="1">
      <c r="B1424" s="218"/>
      <c r="J1424" s="218"/>
      <c r="M1424" s="218"/>
    </row>
    <row r="1425" spans="2:13" s="217" customFormat="1">
      <c r="B1425" s="218"/>
      <c r="J1425" s="218"/>
      <c r="M1425" s="218"/>
    </row>
    <row r="1426" spans="2:13" s="217" customFormat="1">
      <c r="B1426" s="218"/>
      <c r="J1426" s="218"/>
      <c r="M1426" s="218"/>
    </row>
    <row r="1427" spans="2:13" s="217" customFormat="1">
      <c r="B1427" s="218"/>
      <c r="J1427" s="218"/>
      <c r="M1427" s="218"/>
    </row>
    <row r="1428" spans="2:13" s="217" customFormat="1">
      <c r="B1428" s="218"/>
      <c r="J1428" s="218"/>
      <c r="M1428" s="218"/>
    </row>
    <row r="1429" spans="2:13" s="217" customFormat="1">
      <c r="B1429" s="218"/>
      <c r="J1429" s="218"/>
      <c r="M1429" s="218"/>
    </row>
    <row r="1430" spans="2:13" s="217" customFormat="1">
      <c r="B1430" s="218"/>
      <c r="J1430" s="218"/>
      <c r="M1430" s="218"/>
    </row>
    <row r="1431" spans="2:13" s="217" customFormat="1">
      <c r="B1431" s="218"/>
      <c r="J1431" s="218"/>
      <c r="M1431" s="218"/>
    </row>
    <row r="1432" spans="2:13" s="217" customFormat="1">
      <c r="B1432" s="218"/>
      <c r="J1432" s="218"/>
      <c r="M1432" s="218"/>
    </row>
    <row r="1433" spans="2:13" s="217" customFormat="1">
      <c r="B1433" s="218"/>
      <c r="J1433" s="218"/>
      <c r="M1433" s="218"/>
    </row>
    <row r="1434" spans="2:13" s="217" customFormat="1">
      <c r="B1434" s="218"/>
      <c r="J1434" s="218"/>
      <c r="M1434" s="218"/>
    </row>
    <row r="1435" spans="2:13" s="217" customFormat="1">
      <c r="B1435" s="218"/>
      <c r="J1435" s="218"/>
      <c r="M1435" s="218"/>
    </row>
    <row r="1436" spans="2:13" s="217" customFormat="1">
      <c r="B1436" s="218"/>
      <c r="J1436" s="218"/>
      <c r="M1436" s="218"/>
    </row>
    <row r="1437" spans="2:13" s="217" customFormat="1">
      <c r="B1437" s="218"/>
      <c r="J1437" s="218"/>
      <c r="M1437" s="218"/>
    </row>
    <row r="1438" spans="2:13" s="217" customFormat="1">
      <c r="B1438" s="218"/>
      <c r="J1438" s="218"/>
      <c r="M1438" s="218"/>
    </row>
    <row r="1439" spans="2:13" s="217" customFormat="1">
      <c r="B1439" s="218"/>
      <c r="J1439" s="218"/>
      <c r="M1439" s="218"/>
    </row>
    <row r="1440" spans="2:13" s="217" customFormat="1">
      <c r="B1440" s="218"/>
      <c r="J1440" s="218"/>
      <c r="M1440" s="218"/>
    </row>
    <row r="1441" spans="2:13" s="217" customFormat="1">
      <c r="B1441" s="218"/>
      <c r="J1441" s="218"/>
      <c r="M1441" s="218"/>
    </row>
    <row r="1442" spans="2:13" s="217" customFormat="1">
      <c r="B1442" s="218"/>
      <c r="J1442" s="218"/>
      <c r="M1442" s="218"/>
    </row>
    <row r="1443" spans="2:13" s="217" customFormat="1">
      <c r="B1443" s="218"/>
      <c r="J1443" s="218"/>
      <c r="M1443" s="218"/>
    </row>
    <row r="1444" spans="2:13" s="217" customFormat="1">
      <c r="B1444" s="218"/>
      <c r="J1444" s="218"/>
      <c r="M1444" s="218"/>
    </row>
    <row r="1445" spans="2:13" s="217" customFormat="1">
      <c r="B1445" s="218"/>
      <c r="J1445" s="218"/>
      <c r="M1445" s="218"/>
    </row>
    <row r="1446" spans="2:13" s="217" customFormat="1">
      <c r="B1446" s="218"/>
      <c r="J1446" s="218"/>
      <c r="M1446" s="218"/>
    </row>
    <row r="1447" spans="2:13" s="217" customFormat="1">
      <c r="B1447" s="218"/>
      <c r="J1447" s="218"/>
      <c r="M1447" s="218"/>
    </row>
    <row r="1448" spans="2:13" s="217" customFormat="1">
      <c r="B1448" s="218"/>
      <c r="J1448" s="218"/>
      <c r="M1448" s="218"/>
    </row>
    <row r="1449" spans="2:13" s="217" customFormat="1">
      <c r="B1449" s="218"/>
      <c r="J1449" s="218"/>
      <c r="M1449" s="218"/>
    </row>
    <row r="1450" spans="2:13" s="217" customFormat="1">
      <c r="B1450" s="218"/>
      <c r="J1450" s="218"/>
      <c r="M1450" s="218"/>
    </row>
    <row r="1451" spans="2:13" s="217" customFormat="1">
      <c r="B1451" s="218"/>
      <c r="J1451" s="218"/>
      <c r="M1451" s="218"/>
    </row>
    <row r="1452" spans="2:13" s="217" customFormat="1">
      <c r="B1452" s="218"/>
      <c r="J1452" s="218"/>
      <c r="M1452" s="218"/>
    </row>
    <row r="1453" spans="2:13" s="217" customFormat="1">
      <c r="B1453" s="218"/>
      <c r="J1453" s="218"/>
      <c r="M1453" s="218"/>
    </row>
    <row r="1454" spans="2:13" s="217" customFormat="1">
      <c r="B1454" s="218"/>
      <c r="J1454" s="218"/>
      <c r="M1454" s="218"/>
    </row>
    <row r="1455" spans="2:13" s="217" customFormat="1">
      <c r="B1455" s="218"/>
      <c r="J1455" s="218"/>
      <c r="M1455" s="218"/>
    </row>
    <row r="1456" spans="2:13" s="217" customFormat="1">
      <c r="B1456" s="218"/>
      <c r="J1456" s="218"/>
      <c r="M1456" s="218"/>
    </row>
    <row r="1457" spans="2:13" s="217" customFormat="1">
      <c r="B1457" s="218"/>
      <c r="J1457" s="218"/>
      <c r="M1457" s="218"/>
    </row>
    <row r="1458" spans="2:13" s="217" customFormat="1">
      <c r="B1458" s="218"/>
      <c r="J1458" s="218"/>
      <c r="M1458" s="218"/>
    </row>
    <row r="1459" spans="2:13" s="217" customFormat="1">
      <c r="B1459" s="218"/>
      <c r="J1459" s="218"/>
      <c r="M1459" s="218"/>
    </row>
    <row r="1460" spans="2:13" s="217" customFormat="1">
      <c r="B1460" s="218"/>
      <c r="J1460" s="218"/>
      <c r="M1460" s="218"/>
    </row>
    <row r="1461" spans="2:13" s="217" customFormat="1">
      <c r="B1461" s="218"/>
      <c r="J1461" s="218"/>
      <c r="M1461" s="218"/>
    </row>
    <row r="1462" spans="2:13" s="217" customFormat="1">
      <c r="B1462" s="218"/>
      <c r="J1462" s="218"/>
      <c r="M1462" s="218"/>
    </row>
    <row r="1463" spans="2:13" s="217" customFormat="1">
      <c r="B1463" s="218"/>
      <c r="J1463" s="218"/>
      <c r="M1463" s="218"/>
    </row>
    <row r="1464" spans="2:13" s="217" customFormat="1">
      <c r="B1464" s="218"/>
      <c r="J1464" s="218"/>
      <c r="M1464" s="218"/>
    </row>
    <row r="1465" spans="2:13" s="217" customFormat="1">
      <c r="B1465" s="218"/>
      <c r="J1465" s="218"/>
      <c r="M1465" s="218"/>
    </row>
    <row r="1466" spans="2:13" s="217" customFormat="1">
      <c r="B1466" s="218"/>
      <c r="J1466" s="218"/>
      <c r="M1466" s="218"/>
    </row>
    <row r="1467" spans="2:13" s="217" customFormat="1">
      <c r="B1467" s="218"/>
      <c r="J1467" s="218"/>
      <c r="M1467" s="218"/>
    </row>
    <row r="1468" spans="2:13" s="217" customFormat="1">
      <c r="B1468" s="218"/>
      <c r="J1468" s="218"/>
      <c r="M1468" s="218"/>
    </row>
    <row r="1469" spans="2:13" s="217" customFormat="1">
      <c r="B1469" s="218"/>
      <c r="J1469" s="218"/>
      <c r="M1469" s="218"/>
    </row>
    <row r="1470" spans="2:13" s="217" customFormat="1">
      <c r="B1470" s="218"/>
      <c r="J1470" s="218"/>
      <c r="M1470" s="218"/>
    </row>
    <row r="1471" spans="2:13" s="217" customFormat="1">
      <c r="B1471" s="218"/>
      <c r="J1471" s="218"/>
      <c r="M1471" s="218"/>
    </row>
    <row r="1472" spans="2:13" s="217" customFormat="1">
      <c r="B1472" s="218"/>
      <c r="J1472" s="218"/>
      <c r="M1472" s="218"/>
    </row>
    <row r="1473" spans="2:13" s="217" customFormat="1">
      <c r="B1473" s="218"/>
      <c r="J1473" s="218"/>
      <c r="M1473" s="218"/>
    </row>
    <row r="1474" spans="2:13" s="217" customFormat="1">
      <c r="B1474" s="218"/>
      <c r="J1474" s="218"/>
      <c r="M1474" s="218"/>
    </row>
    <row r="1475" spans="2:13" s="217" customFormat="1">
      <c r="B1475" s="218"/>
      <c r="J1475" s="218"/>
      <c r="M1475" s="218"/>
    </row>
    <row r="1476" spans="2:13" s="217" customFormat="1">
      <c r="B1476" s="218"/>
      <c r="J1476" s="218"/>
      <c r="M1476" s="218"/>
    </row>
    <row r="1477" spans="2:13" s="217" customFormat="1">
      <c r="B1477" s="218"/>
      <c r="J1477" s="218"/>
      <c r="M1477" s="218"/>
    </row>
    <row r="1478" spans="2:13" s="217" customFormat="1">
      <c r="B1478" s="218"/>
      <c r="J1478" s="218"/>
      <c r="M1478" s="218"/>
    </row>
    <row r="1479" spans="2:13" s="217" customFormat="1">
      <c r="B1479" s="218"/>
      <c r="J1479" s="218"/>
      <c r="M1479" s="218"/>
    </row>
    <row r="1480" spans="2:13" s="217" customFormat="1">
      <c r="B1480" s="218"/>
      <c r="J1480" s="218"/>
      <c r="M1480" s="218"/>
    </row>
    <row r="1481" spans="2:13" s="217" customFormat="1">
      <c r="B1481" s="218"/>
      <c r="J1481" s="218"/>
      <c r="M1481" s="218"/>
    </row>
    <row r="1482" spans="2:13" s="217" customFormat="1">
      <c r="B1482" s="218"/>
      <c r="J1482" s="218"/>
      <c r="M1482" s="218"/>
    </row>
    <row r="1483" spans="2:13" s="217" customFormat="1">
      <c r="B1483" s="218"/>
      <c r="J1483" s="218"/>
      <c r="M1483" s="218"/>
    </row>
    <row r="1484" spans="2:13" s="217" customFormat="1">
      <c r="B1484" s="218"/>
      <c r="J1484" s="218"/>
      <c r="M1484" s="218"/>
    </row>
    <row r="1485" spans="2:13" s="217" customFormat="1">
      <c r="B1485" s="218"/>
      <c r="J1485" s="218"/>
      <c r="M1485" s="218"/>
    </row>
    <row r="1486" spans="2:13" s="217" customFormat="1">
      <c r="B1486" s="218"/>
      <c r="J1486" s="218"/>
      <c r="M1486" s="218"/>
    </row>
    <row r="1487" spans="2:13" s="217" customFormat="1">
      <c r="B1487" s="218"/>
      <c r="J1487" s="218"/>
      <c r="M1487" s="218"/>
    </row>
    <row r="1488" spans="2:13" s="217" customFormat="1">
      <c r="B1488" s="218"/>
      <c r="J1488" s="218"/>
      <c r="M1488" s="218"/>
    </row>
    <row r="1489" spans="2:13" s="217" customFormat="1">
      <c r="B1489" s="218"/>
      <c r="J1489" s="218"/>
      <c r="M1489" s="218"/>
    </row>
    <row r="1490" spans="2:13" s="217" customFormat="1">
      <c r="B1490" s="218"/>
      <c r="J1490" s="218"/>
      <c r="M1490" s="218"/>
    </row>
    <row r="1491" spans="2:13" s="217" customFormat="1">
      <c r="B1491" s="218"/>
      <c r="J1491" s="218"/>
      <c r="M1491" s="218"/>
    </row>
    <row r="1492" spans="2:13" s="217" customFormat="1">
      <c r="B1492" s="218"/>
      <c r="J1492" s="218"/>
      <c r="M1492" s="218"/>
    </row>
    <row r="1493" spans="2:13" s="217" customFormat="1">
      <c r="B1493" s="218"/>
      <c r="J1493" s="218"/>
      <c r="M1493" s="218"/>
    </row>
    <row r="1494" spans="2:13" s="217" customFormat="1">
      <c r="B1494" s="218"/>
      <c r="J1494" s="218"/>
      <c r="M1494" s="218"/>
    </row>
    <row r="1495" spans="2:13" s="217" customFormat="1">
      <c r="B1495" s="218"/>
      <c r="J1495" s="218"/>
      <c r="M1495" s="218"/>
    </row>
    <row r="1496" spans="2:13" s="217" customFormat="1">
      <c r="B1496" s="218"/>
      <c r="J1496" s="218"/>
      <c r="M1496" s="218"/>
    </row>
    <row r="1497" spans="2:13" s="217" customFormat="1">
      <c r="B1497" s="218"/>
      <c r="J1497" s="218"/>
      <c r="M1497" s="218"/>
    </row>
    <row r="1498" spans="2:13" s="217" customFormat="1">
      <c r="B1498" s="218"/>
      <c r="J1498" s="218"/>
      <c r="M1498" s="218"/>
    </row>
    <row r="1499" spans="2:13" s="217" customFormat="1">
      <c r="B1499" s="218"/>
      <c r="J1499" s="218"/>
      <c r="M1499" s="218"/>
    </row>
    <row r="1500" spans="2:13" s="217" customFormat="1">
      <c r="B1500" s="218"/>
      <c r="J1500" s="218"/>
      <c r="M1500" s="218"/>
    </row>
    <row r="1501" spans="2:13" s="217" customFormat="1">
      <c r="B1501" s="218"/>
      <c r="J1501" s="218"/>
      <c r="M1501" s="218"/>
    </row>
    <row r="1502" spans="2:13" s="217" customFormat="1">
      <c r="B1502" s="218"/>
      <c r="J1502" s="218"/>
      <c r="M1502" s="218"/>
    </row>
    <row r="1503" spans="2:13" s="217" customFormat="1">
      <c r="B1503" s="218"/>
      <c r="J1503" s="218"/>
      <c r="M1503" s="218"/>
    </row>
    <row r="1504" spans="2:13" s="217" customFormat="1">
      <c r="B1504" s="218"/>
      <c r="J1504" s="218"/>
      <c r="M1504" s="218"/>
    </row>
    <row r="1505" spans="2:13" s="217" customFormat="1">
      <c r="B1505" s="218"/>
      <c r="J1505" s="218"/>
      <c r="M1505" s="218"/>
    </row>
    <row r="1506" spans="2:13" s="217" customFormat="1">
      <c r="B1506" s="218"/>
      <c r="J1506" s="218"/>
      <c r="M1506" s="218"/>
    </row>
    <row r="1507" spans="2:13" s="217" customFormat="1">
      <c r="B1507" s="218"/>
      <c r="J1507" s="218"/>
      <c r="M1507" s="218"/>
    </row>
    <row r="1508" spans="2:13" s="217" customFormat="1">
      <c r="B1508" s="218"/>
      <c r="J1508" s="218"/>
      <c r="M1508" s="218"/>
    </row>
    <row r="1509" spans="2:13" s="217" customFormat="1">
      <c r="B1509" s="218"/>
      <c r="J1509" s="218"/>
      <c r="M1509" s="218"/>
    </row>
    <row r="1510" spans="2:13" s="217" customFormat="1">
      <c r="B1510" s="218"/>
      <c r="J1510" s="218"/>
      <c r="M1510" s="218"/>
    </row>
    <row r="1511" spans="2:13" s="217" customFormat="1">
      <c r="B1511" s="218"/>
      <c r="J1511" s="218"/>
      <c r="M1511" s="218"/>
    </row>
    <row r="1512" spans="2:13" s="217" customFormat="1">
      <c r="B1512" s="218"/>
      <c r="J1512" s="218"/>
      <c r="M1512" s="218"/>
    </row>
    <row r="1513" spans="2:13" s="217" customFormat="1">
      <c r="B1513" s="218"/>
      <c r="J1513" s="218"/>
      <c r="M1513" s="218"/>
    </row>
    <row r="1514" spans="2:13" s="217" customFormat="1">
      <c r="B1514" s="218"/>
      <c r="J1514" s="218"/>
      <c r="M1514" s="218"/>
    </row>
    <row r="1515" spans="2:13" s="217" customFormat="1">
      <c r="B1515" s="218"/>
      <c r="J1515" s="218"/>
      <c r="M1515" s="218"/>
    </row>
    <row r="1516" spans="2:13" s="217" customFormat="1">
      <c r="B1516" s="218"/>
      <c r="J1516" s="218"/>
      <c r="M1516" s="218"/>
    </row>
    <row r="1517" spans="2:13" s="217" customFormat="1">
      <c r="B1517" s="218"/>
      <c r="J1517" s="218"/>
      <c r="M1517" s="218"/>
    </row>
    <row r="1518" spans="2:13" s="217" customFormat="1">
      <c r="B1518" s="218"/>
      <c r="J1518" s="218"/>
      <c r="M1518" s="218"/>
    </row>
    <row r="1519" spans="2:13" s="217" customFormat="1">
      <c r="B1519" s="218"/>
      <c r="J1519" s="218"/>
      <c r="M1519" s="218"/>
    </row>
    <row r="1520" spans="2:13" s="217" customFormat="1">
      <c r="B1520" s="218"/>
      <c r="J1520" s="218"/>
      <c r="M1520" s="218"/>
    </row>
    <row r="1521" spans="2:13" s="217" customFormat="1">
      <c r="B1521" s="218"/>
      <c r="J1521" s="218"/>
      <c r="M1521" s="218"/>
    </row>
    <row r="1522" spans="2:13" s="217" customFormat="1">
      <c r="B1522" s="218"/>
      <c r="J1522" s="218"/>
      <c r="M1522" s="218"/>
    </row>
    <row r="1523" spans="2:13" s="217" customFormat="1">
      <c r="B1523" s="218"/>
      <c r="J1523" s="218"/>
      <c r="M1523" s="218"/>
    </row>
    <row r="1524" spans="2:13" s="217" customFormat="1">
      <c r="B1524" s="218"/>
      <c r="J1524" s="218"/>
      <c r="M1524" s="218"/>
    </row>
    <row r="1525" spans="2:13" s="217" customFormat="1">
      <c r="B1525" s="218"/>
      <c r="J1525" s="218"/>
      <c r="M1525" s="218"/>
    </row>
    <row r="1526" spans="2:13" s="217" customFormat="1">
      <c r="B1526" s="218"/>
      <c r="J1526" s="218"/>
      <c r="M1526" s="218"/>
    </row>
    <row r="1527" spans="2:13" s="217" customFormat="1">
      <c r="B1527" s="218"/>
      <c r="J1527" s="218"/>
      <c r="M1527" s="218"/>
    </row>
    <row r="1528" spans="2:13" s="217" customFormat="1">
      <c r="B1528" s="218"/>
      <c r="J1528" s="218"/>
      <c r="M1528" s="218"/>
    </row>
    <row r="1529" spans="2:13" s="217" customFormat="1">
      <c r="B1529" s="218"/>
      <c r="J1529" s="218"/>
      <c r="M1529" s="218"/>
    </row>
    <row r="1530" spans="2:13" s="217" customFormat="1">
      <c r="B1530" s="218"/>
      <c r="J1530" s="218"/>
      <c r="M1530" s="218"/>
    </row>
    <row r="1531" spans="2:13" s="217" customFormat="1">
      <c r="B1531" s="218"/>
      <c r="J1531" s="218"/>
      <c r="M1531" s="218"/>
    </row>
    <row r="1532" spans="2:13" s="217" customFormat="1">
      <c r="B1532" s="218"/>
      <c r="J1532" s="218"/>
      <c r="M1532" s="218"/>
    </row>
    <row r="1533" spans="2:13" s="217" customFormat="1">
      <c r="B1533" s="218"/>
      <c r="J1533" s="218"/>
      <c r="M1533" s="218"/>
    </row>
    <row r="1534" spans="2:13" s="217" customFormat="1">
      <c r="B1534" s="218"/>
      <c r="J1534" s="218"/>
      <c r="M1534" s="218"/>
    </row>
    <row r="1535" spans="2:13" s="217" customFormat="1">
      <c r="B1535" s="218"/>
      <c r="J1535" s="218"/>
      <c r="M1535" s="218"/>
    </row>
    <row r="1536" spans="2:13" s="217" customFormat="1">
      <c r="B1536" s="218"/>
      <c r="J1536" s="218"/>
      <c r="M1536" s="218"/>
    </row>
    <row r="1537" spans="2:13" s="217" customFormat="1">
      <c r="B1537" s="218"/>
      <c r="J1537" s="218"/>
      <c r="M1537" s="218"/>
    </row>
    <row r="1538" spans="2:13" s="217" customFormat="1">
      <c r="B1538" s="218"/>
      <c r="J1538" s="218"/>
      <c r="M1538" s="218"/>
    </row>
    <row r="1539" spans="2:13" s="217" customFormat="1">
      <c r="B1539" s="218"/>
      <c r="J1539" s="218"/>
      <c r="M1539" s="218"/>
    </row>
    <row r="1540" spans="2:13" s="217" customFormat="1">
      <c r="B1540" s="218"/>
      <c r="J1540" s="218"/>
      <c r="M1540" s="218"/>
    </row>
    <row r="1541" spans="2:13" s="217" customFormat="1">
      <c r="B1541" s="218"/>
      <c r="J1541" s="218"/>
      <c r="M1541" s="218"/>
    </row>
    <row r="1542" spans="2:13" s="217" customFormat="1">
      <c r="B1542" s="218"/>
      <c r="J1542" s="218"/>
      <c r="M1542" s="218"/>
    </row>
    <row r="1543" spans="2:13" s="217" customFormat="1">
      <c r="B1543" s="218"/>
      <c r="J1543" s="218"/>
      <c r="M1543" s="218"/>
    </row>
    <row r="1544" spans="2:13" s="217" customFormat="1">
      <c r="B1544" s="218"/>
      <c r="J1544" s="218"/>
      <c r="M1544" s="218"/>
    </row>
    <row r="1545" spans="2:13" s="217" customFormat="1">
      <c r="B1545" s="218"/>
      <c r="J1545" s="218"/>
      <c r="M1545" s="218"/>
    </row>
    <row r="1546" spans="2:13" s="217" customFormat="1">
      <c r="B1546" s="218"/>
      <c r="J1546" s="218"/>
      <c r="M1546" s="218"/>
    </row>
    <row r="1547" spans="2:13" s="217" customFormat="1">
      <c r="B1547" s="218"/>
      <c r="J1547" s="218"/>
      <c r="M1547" s="218"/>
    </row>
    <row r="1548" spans="2:13" s="217" customFormat="1">
      <c r="B1548" s="218"/>
      <c r="J1548" s="218"/>
      <c r="M1548" s="218"/>
    </row>
    <row r="1549" spans="2:13" s="217" customFormat="1">
      <c r="B1549" s="218"/>
      <c r="J1549" s="218"/>
      <c r="M1549" s="218"/>
    </row>
    <row r="1550" spans="2:13" s="217" customFormat="1">
      <c r="B1550" s="218"/>
      <c r="J1550" s="218"/>
      <c r="M1550" s="218"/>
    </row>
    <row r="1551" spans="2:13" s="217" customFormat="1">
      <c r="B1551" s="218"/>
      <c r="J1551" s="218"/>
      <c r="M1551" s="218"/>
    </row>
    <row r="1552" spans="2:13" s="217" customFormat="1">
      <c r="B1552" s="218"/>
      <c r="J1552" s="218"/>
      <c r="M1552" s="218"/>
    </row>
    <row r="1553" spans="2:13" s="217" customFormat="1">
      <c r="B1553" s="218"/>
      <c r="J1553" s="218"/>
      <c r="M1553" s="218"/>
    </row>
    <row r="1554" spans="2:13" s="217" customFormat="1">
      <c r="B1554" s="218"/>
      <c r="J1554" s="218"/>
      <c r="M1554" s="218"/>
    </row>
    <row r="1555" spans="2:13" s="217" customFormat="1">
      <c r="B1555" s="218"/>
      <c r="J1555" s="218"/>
      <c r="M1555" s="218"/>
    </row>
    <row r="1556" spans="2:13" s="217" customFormat="1">
      <c r="B1556" s="218"/>
      <c r="J1556" s="218"/>
      <c r="M1556" s="218"/>
    </row>
    <row r="1557" spans="2:13" s="217" customFormat="1">
      <c r="B1557" s="218"/>
      <c r="J1557" s="218"/>
      <c r="M1557" s="218"/>
    </row>
    <row r="1558" spans="2:13" s="217" customFormat="1">
      <c r="B1558" s="218"/>
      <c r="J1558" s="218"/>
      <c r="M1558" s="218"/>
    </row>
    <row r="1559" spans="2:13" s="217" customFormat="1">
      <c r="B1559" s="218"/>
      <c r="J1559" s="218"/>
      <c r="M1559" s="218"/>
    </row>
    <row r="1560" spans="2:13" s="217" customFormat="1">
      <c r="B1560" s="218"/>
      <c r="J1560" s="218"/>
      <c r="M1560" s="218"/>
    </row>
    <row r="1561" spans="2:13" s="217" customFormat="1">
      <c r="B1561" s="218"/>
      <c r="J1561" s="218"/>
      <c r="M1561" s="218"/>
    </row>
    <row r="1562" spans="2:13" s="217" customFormat="1">
      <c r="B1562" s="218"/>
      <c r="J1562" s="218"/>
      <c r="M1562" s="218"/>
    </row>
    <row r="1563" spans="2:13" s="217" customFormat="1">
      <c r="B1563" s="218"/>
      <c r="J1563" s="218"/>
      <c r="M1563" s="218"/>
    </row>
    <row r="1564" spans="2:13" s="217" customFormat="1">
      <c r="B1564" s="218"/>
      <c r="J1564" s="218"/>
      <c r="M1564" s="218"/>
    </row>
    <row r="1565" spans="2:13" s="217" customFormat="1">
      <c r="B1565" s="218"/>
      <c r="J1565" s="218"/>
      <c r="M1565" s="218"/>
    </row>
    <row r="1566" spans="2:13" s="217" customFormat="1">
      <c r="B1566" s="218"/>
      <c r="J1566" s="218"/>
      <c r="M1566" s="218"/>
    </row>
    <row r="1567" spans="2:13" s="217" customFormat="1">
      <c r="B1567" s="218"/>
      <c r="J1567" s="218"/>
      <c r="M1567" s="218"/>
    </row>
    <row r="1568" spans="2:13" s="217" customFormat="1">
      <c r="B1568" s="218"/>
      <c r="J1568" s="218"/>
      <c r="M1568" s="218"/>
    </row>
    <row r="1569" spans="2:13" s="217" customFormat="1">
      <c r="B1569" s="218"/>
      <c r="J1569" s="218"/>
      <c r="M1569" s="218"/>
    </row>
    <row r="1570" spans="2:13" s="217" customFormat="1">
      <c r="B1570" s="218"/>
      <c r="J1570" s="218"/>
      <c r="M1570" s="218"/>
    </row>
    <row r="1571" spans="2:13" s="217" customFormat="1">
      <c r="B1571" s="218"/>
      <c r="J1571" s="218"/>
      <c r="M1571" s="218"/>
    </row>
    <row r="1572" spans="2:13" s="217" customFormat="1">
      <c r="B1572" s="218"/>
      <c r="J1572" s="218"/>
      <c r="M1572" s="218"/>
    </row>
    <row r="1573" spans="2:13" s="217" customFormat="1">
      <c r="B1573" s="218"/>
      <c r="J1573" s="218"/>
      <c r="M1573" s="218"/>
    </row>
    <row r="1574" spans="2:13" s="217" customFormat="1">
      <c r="B1574" s="218"/>
      <c r="J1574" s="218"/>
      <c r="M1574" s="218"/>
    </row>
    <row r="1575" spans="2:13" s="217" customFormat="1">
      <c r="B1575" s="218"/>
      <c r="J1575" s="218"/>
      <c r="M1575" s="218"/>
    </row>
    <row r="1576" spans="2:13" s="217" customFormat="1">
      <c r="B1576" s="218"/>
      <c r="J1576" s="218"/>
      <c r="M1576" s="218"/>
    </row>
    <row r="1577" spans="2:13" s="217" customFormat="1">
      <c r="B1577" s="218"/>
      <c r="J1577" s="218"/>
      <c r="M1577" s="218"/>
    </row>
    <row r="1578" spans="2:13" s="217" customFormat="1">
      <c r="B1578" s="218"/>
      <c r="J1578" s="218"/>
      <c r="M1578" s="218"/>
    </row>
    <row r="1579" spans="2:13" s="217" customFormat="1">
      <c r="B1579" s="218"/>
      <c r="J1579" s="218"/>
      <c r="M1579" s="218"/>
    </row>
    <row r="1580" spans="2:13" s="217" customFormat="1">
      <c r="B1580" s="218"/>
      <c r="J1580" s="218"/>
      <c r="M1580" s="218"/>
    </row>
    <row r="1581" spans="2:13" s="217" customFormat="1">
      <c r="B1581" s="218"/>
      <c r="J1581" s="218"/>
      <c r="M1581" s="218"/>
    </row>
    <row r="1582" spans="2:13" s="217" customFormat="1">
      <c r="B1582" s="218"/>
      <c r="J1582" s="218"/>
      <c r="M1582" s="218"/>
    </row>
    <row r="1583" spans="2:13" s="217" customFormat="1">
      <c r="B1583" s="218"/>
      <c r="J1583" s="218"/>
      <c r="M1583" s="218"/>
    </row>
    <row r="1584" spans="2:13" s="217" customFormat="1">
      <c r="B1584" s="218"/>
      <c r="J1584" s="218"/>
      <c r="M1584" s="218"/>
    </row>
    <row r="1585" spans="2:13" s="217" customFormat="1">
      <c r="B1585" s="218"/>
      <c r="J1585" s="218"/>
      <c r="M1585" s="218"/>
    </row>
    <row r="1586" spans="2:13" s="217" customFormat="1">
      <c r="B1586" s="218"/>
      <c r="J1586" s="218"/>
      <c r="M1586" s="218"/>
    </row>
    <row r="1587" spans="2:13" s="217" customFormat="1">
      <c r="B1587" s="218"/>
      <c r="J1587" s="218"/>
      <c r="M1587" s="218"/>
    </row>
    <row r="1588" spans="2:13" s="217" customFormat="1">
      <c r="B1588" s="218"/>
      <c r="J1588" s="218"/>
      <c r="M1588" s="218"/>
    </row>
    <row r="1589" spans="2:13" s="217" customFormat="1">
      <c r="B1589" s="218"/>
      <c r="J1589" s="218"/>
      <c r="M1589" s="218"/>
    </row>
    <row r="1590" spans="2:13" s="217" customFormat="1">
      <c r="B1590" s="218"/>
      <c r="J1590" s="218"/>
      <c r="M1590" s="218"/>
    </row>
    <row r="1591" spans="2:13" s="217" customFormat="1">
      <c r="B1591" s="218"/>
      <c r="J1591" s="218"/>
      <c r="M1591" s="218"/>
    </row>
    <row r="1592" spans="2:13" s="217" customFormat="1">
      <c r="B1592" s="218"/>
      <c r="J1592" s="218"/>
      <c r="M1592" s="218"/>
    </row>
    <row r="1593" spans="2:13" s="217" customFormat="1">
      <c r="B1593" s="218"/>
      <c r="J1593" s="218"/>
      <c r="M1593" s="218"/>
    </row>
    <row r="1594" spans="2:13" s="217" customFormat="1">
      <c r="B1594" s="218"/>
      <c r="J1594" s="218"/>
      <c r="M1594" s="218"/>
    </row>
    <row r="1595" spans="2:13" s="217" customFormat="1">
      <c r="B1595" s="218"/>
      <c r="J1595" s="218"/>
      <c r="M1595" s="218"/>
    </row>
    <row r="1596" spans="2:13" s="217" customFormat="1">
      <c r="B1596" s="218"/>
      <c r="J1596" s="218"/>
      <c r="M1596" s="218"/>
    </row>
    <row r="1597" spans="2:13" s="217" customFormat="1">
      <c r="B1597" s="218"/>
      <c r="J1597" s="218"/>
      <c r="M1597" s="218"/>
    </row>
    <row r="1598" spans="2:13" s="217" customFormat="1">
      <c r="B1598" s="218"/>
      <c r="J1598" s="218"/>
      <c r="M1598" s="218"/>
    </row>
    <row r="1599" spans="2:13" s="217" customFormat="1">
      <c r="B1599" s="218"/>
      <c r="J1599" s="218"/>
      <c r="M1599" s="218"/>
    </row>
    <row r="1600" spans="2:13" s="217" customFormat="1">
      <c r="B1600" s="218"/>
      <c r="J1600" s="218"/>
      <c r="M1600" s="218"/>
    </row>
    <row r="1601" spans="2:13" s="217" customFormat="1">
      <c r="B1601" s="218"/>
      <c r="J1601" s="218"/>
      <c r="M1601" s="218"/>
    </row>
    <row r="1602" spans="2:13" s="217" customFormat="1">
      <c r="B1602" s="218"/>
      <c r="J1602" s="218"/>
      <c r="M1602" s="218"/>
    </row>
    <row r="1603" spans="2:13" s="217" customFormat="1">
      <c r="B1603" s="218"/>
      <c r="J1603" s="218"/>
      <c r="M1603" s="218"/>
    </row>
    <row r="1604" spans="2:13" s="217" customFormat="1">
      <c r="B1604" s="218"/>
      <c r="J1604" s="218"/>
      <c r="M1604" s="218"/>
    </row>
    <row r="1605" spans="2:13" s="217" customFormat="1">
      <c r="B1605" s="218"/>
      <c r="J1605" s="218"/>
      <c r="M1605" s="218"/>
    </row>
    <row r="1606" spans="2:13" s="217" customFormat="1">
      <c r="B1606" s="218"/>
      <c r="J1606" s="218"/>
      <c r="M1606" s="218"/>
    </row>
    <row r="1607" spans="2:13" s="217" customFormat="1">
      <c r="B1607" s="218"/>
      <c r="J1607" s="218"/>
      <c r="M1607" s="218"/>
    </row>
    <row r="1608" spans="2:13" s="217" customFormat="1">
      <c r="B1608" s="218"/>
      <c r="J1608" s="218"/>
      <c r="M1608" s="218"/>
    </row>
    <row r="1609" spans="2:13" s="217" customFormat="1">
      <c r="B1609" s="218"/>
      <c r="J1609" s="218"/>
      <c r="M1609" s="218"/>
    </row>
    <row r="1610" spans="2:13" s="217" customFormat="1">
      <c r="B1610" s="218"/>
      <c r="J1610" s="218"/>
      <c r="M1610" s="218"/>
    </row>
    <row r="1611" spans="2:13" s="217" customFormat="1">
      <c r="B1611" s="218"/>
      <c r="J1611" s="218"/>
      <c r="M1611" s="218"/>
    </row>
    <row r="1612" spans="2:13" s="217" customFormat="1">
      <c r="B1612" s="218"/>
      <c r="J1612" s="218"/>
      <c r="M1612" s="218"/>
    </row>
    <row r="1613" spans="2:13" s="217" customFormat="1">
      <c r="B1613" s="218"/>
      <c r="J1613" s="218"/>
      <c r="M1613" s="218"/>
    </row>
    <row r="1614" spans="2:13" s="217" customFormat="1">
      <c r="B1614" s="218"/>
      <c r="J1614" s="218"/>
      <c r="M1614" s="218"/>
    </row>
    <row r="1615" spans="2:13" s="217" customFormat="1">
      <c r="B1615" s="218"/>
      <c r="J1615" s="218"/>
      <c r="M1615" s="218"/>
    </row>
    <row r="1616" spans="2:13" s="217" customFormat="1">
      <c r="B1616" s="218"/>
      <c r="J1616" s="218"/>
      <c r="M1616" s="218"/>
    </row>
    <row r="1617" spans="2:13" s="217" customFormat="1">
      <c r="B1617" s="218"/>
      <c r="J1617" s="218"/>
      <c r="M1617" s="218"/>
    </row>
    <row r="1618" spans="2:13" s="217" customFormat="1">
      <c r="B1618" s="218"/>
      <c r="J1618" s="218"/>
      <c r="M1618" s="218"/>
    </row>
    <row r="1619" spans="2:13" s="217" customFormat="1">
      <c r="B1619" s="218"/>
      <c r="J1619" s="218"/>
      <c r="M1619" s="218"/>
    </row>
    <row r="1620" spans="2:13" s="217" customFormat="1">
      <c r="B1620" s="218"/>
      <c r="J1620" s="218"/>
      <c r="M1620" s="218"/>
    </row>
    <row r="1621" spans="2:13" s="217" customFormat="1">
      <c r="B1621" s="218"/>
      <c r="J1621" s="218"/>
      <c r="M1621" s="218"/>
    </row>
    <row r="1622" spans="2:13" s="217" customFormat="1">
      <c r="B1622" s="218"/>
      <c r="J1622" s="218"/>
      <c r="M1622" s="218"/>
    </row>
    <row r="1623" spans="2:13" s="217" customFormat="1">
      <c r="B1623" s="218"/>
      <c r="J1623" s="218"/>
      <c r="M1623" s="218"/>
    </row>
    <row r="1624" spans="2:13" s="217" customFormat="1">
      <c r="B1624" s="218"/>
      <c r="J1624" s="218"/>
      <c r="M1624" s="218"/>
    </row>
    <row r="1625" spans="2:13" s="217" customFormat="1">
      <c r="B1625" s="218"/>
      <c r="J1625" s="218"/>
      <c r="M1625" s="218"/>
    </row>
    <row r="1626" spans="2:13" s="217" customFormat="1">
      <c r="B1626" s="218"/>
      <c r="J1626" s="218"/>
      <c r="M1626" s="218"/>
    </row>
    <row r="1627" spans="2:13" s="217" customFormat="1">
      <c r="B1627" s="218"/>
      <c r="J1627" s="218"/>
      <c r="M1627" s="218"/>
    </row>
    <row r="1628" spans="2:13" s="217" customFormat="1">
      <c r="B1628" s="218"/>
      <c r="J1628" s="218"/>
      <c r="M1628" s="218"/>
    </row>
    <row r="1629" spans="2:13" s="217" customFormat="1">
      <c r="B1629" s="218"/>
      <c r="J1629" s="218"/>
      <c r="M1629" s="218"/>
    </row>
    <row r="1630" spans="2:13" s="217" customFormat="1">
      <c r="B1630" s="218"/>
      <c r="J1630" s="218"/>
      <c r="M1630" s="218"/>
    </row>
    <row r="1631" spans="2:13" s="217" customFormat="1">
      <c r="B1631" s="218"/>
      <c r="J1631" s="218"/>
      <c r="M1631" s="218"/>
    </row>
    <row r="1632" spans="2:13" s="217" customFormat="1">
      <c r="B1632" s="218"/>
      <c r="J1632" s="218"/>
      <c r="M1632" s="218"/>
    </row>
    <row r="1633" spans="2:13" s="217" customFormat="1">
      <c r="B1633" s="218"/>
      <c r="J1633" s="218"/>
      <c r="M1633" s="218"/>
    </row>
    <row r="1634" spans="2:13" s="217" customFormat="1">
      <c r="B1634" s="218"/>
      <c r="J1634" s="218"/>
      <c r="M1634" s="218"/>
    </row>
    <row r="1635" spans="2:13" s="217" customFormat="1">
      <c r="B1635" s="218"/>
      <c r="J1635" s="218"/>
      <c r="M1635" s="218"/>
    </row>
    <row r="1636" spans="2:13" s="217" customFormat="1">
      <c r="B1636" s="218"/>
      <c r="J1636" s="218"/>
      <c r="M1636" s="218"/>
    </row>
    <row r="1637" spans="2:13" s="217" customFormat="1">
      <c r="B1637" s="218"/>
      <c r="J1637" s="218"/>
      <c r="M1637" s="218"/>
    </row>
    <row r="1638" spans="2:13" s="217" customFormat="1">
      <c r="B1638" s="218"/>
      <c r="J1638" s="218"/>
      <c r="M1638" s="218"/>
    </row>
    <row r="1639" spans="2:13" s="217" customFormat="1">
      <c r="B1639" s="218"/>
      <c r="J1639" s="218"/>
      <c r="M1639" s="218"/>
    </row>
    <row r="1640" spans="2:13" s="217" customFormat="1">
      <c r="B1640" s="218"/>
      <c r="J1640" s="218"/>
      <c r="M1640" s="218"/>
    </row>
    <row r="1641" spans="2:13" s="217" customFormat="1">
      <c r="B1641" s="218"/>
      <c r="J1641" s="218"/>
      <c r="M1641" s="218"/>
    </row>
    <row r="1642" spans="2:13" s="217" customFormat="1">
      <c r="B1642" s="218"/>
      <c r="J1642" s="218"/>
      <c r="M1642" s="218"/>
    </row>
    <row r="1643" spans="2:13" s="217" customFormat="1">
      <c r="B1643" s="218"/>
      <c r="J1643" s="218"/>
      <c r="M1643" s="218"/>
    </row>
    <row r="1644" spans="2:13" s="217" customFormat="1">
      <c r="B1644" s="218"/>
      <c r="J1644" s="218"/>
      <c r="M1644" s="218"/>
    </row>
    <row r="1645" spans="2:13" s="217" customFormat="1">
      <c r="B1645" s="218"/>
      <c r="J1645" s="218"/>
      <c r="M1645" s="218"/>
    </row>
    <row r="1646" spans="2:13" s="217" customFormat="1">
      <c r="B1646" s="218"/>
      <c r="J1646" s="218"/>
      <c r="M1646" s="218"/>
    </row>
    <row r="1647" spans="2:13" s="217" customFormat="1">
      <c r="B1647" s="218"/>
      <c r="J1647" s="218"/>
      <c r="M1647" s="218"/>
    </row>
    <row r="1648" spans="2:13" s="217" customFormat="1">
      <c r="B1648" s="218"/>
      <c r="J1648" s="218"/>
      <c r="M1648" s="218"/>
    </row>
    <row r="1649" spans="2:13" s="217" customFormat="1">
      <c r="B1649" s="218"/>
      <c r="J1649" s="218"/>
      <c r="M1649" s="218"/>
    </row>
    <row r="1650" spans="2:13" s="217" customFormat="1">
      <c r="B1650" s="218"/>
      <c r="J1650" s="218"/>
      <c r="M1650" s="218"/>
    </row>
    <row r="1651" spans="2:13" s="217" customFormat="1">
      <c r="B1651" s="218"/>
      <c r="J1651" s="218"/>
      <c r="M1651" s="218"/>
    </row>
    <row r="1652" spans="2:13" s="217" customFormat="1">
      <c r="B1652" s="218"/>
      <c r="J1652" s="218"/>
      <c r="M1652" s="218"/>
    </row>
    <row r="1653" spans="2:13" s="217" customFormat="1">
      <c r="B1653" s="218"/>
      <c r="J1653" s="218"/>
      <c r="M1653" s="218"/>
    </row>
    <row r="1654" spans="2:13" s="217" customFormat="1">
      <c r="B1654" s="218"/>
      <c r="J1654" s="218"/>
      <c r="M1654" s="218"/>
    </row>
    <row r="1655" spans="2:13" s="217" customFormat="1">
      <c r="B1655" s="218"/>
      <c r="J1655" s="218"/>
      <c r="M1655" s="218"/>
    </row>
    <row r="1656" spans="2:13" s="217" customFormat="1">
      <c r="B1656" s="218"/>
      <c r="J1656" s="218"/>
      <c r="M1656" s="218"/>
    </row>
    <row r="1657" spans="2:13" s="217" customFormat="1">
      <c r="B1657" s="218"/>
      <c r="J1657" s="218"/>
      <c r="M1657" s="218"/>
    </row>
    <row r="1658" spans="2:13" s="217" customFormat="1">
      <c r="B1658" s="218"/>
      <c r="J1658" s="218"/>
      <c r="M1658" s="218"/>
    </row>
    <row r="1659" spans="2:13" s="217" customFormat="1">
      <c r="B1659" s="218"/>
      <c r="J1659" s="218"/>
      <c r="M1659" s="218"/>
    </row>
    <row r="1660" spans="2:13" s="217" customFormat="1">
      <c r="B1660" s="218"/>
      <c r="J1660" s="218"/>
      <c r="M1660" s="218"/>
    </row>
    <row r="1661" spans="2:13" s="217" customFormat="1">
      <c r="B1661" s="218"/>
      <c r="J1661" s="218"/>
      <c r="M1661" s="218"/>
    </row>
    <row r="1662" spans="2:13" s="217" customFormat="1">
      <c r="B1662" s="218"/>
      <c r="J1662" s="218"/>
      <c r="M1662" s="218"/>
    </row>
    <row r="1663" spans="2:13" s="217" customFormat="1">
      <c r="B1663" s="218"/>
      <c r="J1663" s="218"/>
      <c r="M1663" s="218"/>
    </row>
    <row r="1664" spans="2:13" s="217" customFormat="1">
      <c r="B1664" s="218"/>
      <c r="J1664" s="218"/>
      <c r="M1664" s="218"/>
    </row>
    <row r="1665" spans="2:13" s="217" customFormat="1">
      <c r="B1665" s="218"/>
      <c r="J1665" s="218"/>
      <c r="M1665" s="218"/>
    </row>
    <row r="1666" spans="2:13" s="217" customFormat="1">
      <c r="B1666" s="218"/>
      <c r="J1666" s="218"/>
      <c r="M1666" s="218"/>
    </row>
    <row r="1667" spans="2:13" s="217" customFormat="1">
      <c r="B1667" s="218"/>
      <c r="J1667" s="218"/>
      <c r="M1667" s="218"/>
    </row>
    <row r="1668" spans="2:13" s="217" customFormat="1">
      <c r="B1668" s="218"/>
      <c r="J1668" s="218"/>
      <c r="M1668" s="218"/>
    </row>
    <row r="1669" spans="2:13" s="217" customFormat="1">
      <c r="B1669" s="218"/>
      <c r="J1669" s="218"/>
      <c r="M1669" s="218"/>
    </row>
    <row r="1670" spans="2:13" s="217" customFormat="1">
      <c r="B1670" s="218"/>
      <c r="J1670" s="218"/>
      <c r="M1670" s="218"/>
    </row>
    <row r="1671" spans="2:13" s="217" customFormat="1">
      <c r="B1671" s="218"/>
      <c r="J1671" s="218"/>
      <c r="M1671" s="218"/>
    </row>
    <row r="1672" spans="2:13" s="217" customFormat="1">
      <c r="B1672" s="218"/>
      <c r="J1672" s="218"/>
      <c r="M1672" s="218"/>
    </row>
    <row r="1673" spans="2:13" s="217" customFormat="1">
      <c r="B1673" s="218"/>
      <c r="J1673" s="218"/>
      <c r="M1673" s="218"/>
    </row>
    <row r="1674" spans="2:13" s="217" customFormat="1">
      <c r="B1674" s="218"/>
      <c r="J1674" s="218"/>
      <c r="M1674" s="218"/>
    </row>
    <row r="1675" spans="2:13" s="217" customFormat="1">
      <c r="B1675" s="218"/>
      <c r="J1675" s="218"/>
      <c r="M1675" s="218"/>
    </row>
    <row r="1676" spans="2:13" s="217" customFormat="1">
      <c r="B1676" s="218"/>
      <c r="J1676" s="218"/>
      <c r="M1676" s="218"/>
    </row>
    <row r="1677" spans="2:13" s="217" customFormat="1">
      <c r="B1677" s="218"/>
      <c r="J1677" s="218"/>
      <c r="M1677" s="218"/>
    </row>
    <row r="1678" spans="2:13" s="217" customFormat="1">
      <c r="B1678" s="218"/>
      <c r="J1678" s="218"/>
      <c r="M1678" s="218"/>
    </row>
    <row r="1679" spans="2:13" s="217" customFormat="1">
      <c r="B1679" s="218"/>
      <c r="J1679" s="218"/>
      <c r="M1679" s="218"/>
    </row>
    <row r="1680" spans="2:13" s="217" customFormat="1">
      <c r="B1680" s="218"/>
      <c r="J1680" s="218"/>
      <c r="M1680" s="218"/>
    </row>
    <row r="1681" spans="2:13" s="217" customFormat="1">
      <c r="B1681" s="218"/>
      <c r="J1681" s="218"/>
      <c r="M1681" s="218"/>
    </row>
    <row r="1682" spans="2:13" s="217" customFormat="1">
      <c r="B1682" s="218"/>
      <c r="J1682" s="218"/>
      <c r="M1682" s="218"/>
    </row>
    <row r="1683" spans="2:13" s="217" customFormat="1">
      <c r="B1683" s="218"/>
      <c r="J1683" s="218"/>
      <c r="M1683" s="218"/>
    </row>
    <row r="1684" spans="2:13" s="217" customFormat="1">
      <c r="B1684" s="218"/>
      <c r="J1684" s="218"/>
      <c r="M1684" s="218"/>
    </row>
    <row r="1685" spans="2:13" s="217" customFormat="1">
      <c r="B1685" s="218"/>
      <c r="J1685" s="218"/>
      <c r="M1685" s="218"/>
    </row>
    <row r="1686" spans="2:13" s="217" customFormat="1">
      <c r="B1686" s="218"/>
      <c r="J1686" s="218"/>
      <c r="M1686" s="218"/>
    </row>
    <row r="1687" spans="2:13" s="217" customFormat="1">
      <c r="B1687" s="218"/>
      <c r="J1687" s="218"/>
      <c r="M1687" s="218"/>
    </row>
    <row r="1688" spans="2:13" s="217" customFormat="1">
      <c r="B1688" s="218"/>
      <c r="J1688" s="218"/>
      <c r="M1688" s="218"/>
    </row>
    <row r="1689" spans="2:13" s="217" customFormat="1">
      <c r="B1689" s="218"/>
      <c r="J1689" s="218"/>
      <c r="M1689" s="218"/>
    </row>
    <row r="1690" spans="2:13" s="217" customFormat="1">
      <c r="B1690" s="218"/>
      <c r="J1690" s="218"/>
      <c r="M1690" s="218"/>
    </row>
    <row r="1691" spans="2:13" s="217" customFormat="1">
      <c r="B1691" s="218"/>
      <c r="J1691" s="218"/>
      <c r="M1691" s="218"/>
    </row>
    <row r="1692" spans="2:13" s="217" customFormat="1">
      <c r="B1692" s="218"/>
      <c r="J1692" s="218"/>
      <c r="M1692" s="218"/>
    </row>
    <row r="1693" spans="2:13" s="217" customFormat="1">
      <c r="B1693" s="218"/>
      <c r="J1693" s="218"/>
      <c r="M1693" s="218"/>
    </row>
    <row r="1694" spans="2:13" s="217" customFormat="1">
      <c r="B1694" s="218"/>
      <c r="J1694" s="218"/>
      <c r="M1694" s="218"/>
    </row>
    <row r="1695" spans="2:13" s="217" customFormat="1">
      <c r="B1695" s="218"/>
      <c r="J1695" s="218"/>
      <c r="M1695" s="218"/>
    </row>
    <row r="1696" spans="2:13" s="217" customFormat="1">
      <c r="B1696" s="218"/>
      <c r="J1696" s="218"/>
      <c r="M1696" s="218"/>
    </row>
    <row r="1697" spans="2:13" s="217" customFormat="1">
      <c r="B1697" s="218"/>
      <c r="J1697" s="218"/>
      <c r="M1697" s="218"/>
    </row>
    <row r="1698" spans="2:13" s="217" customFormat="1">
      <c r="B1698" s="218"/>
      <c r="J1698" s="218"/>
      <c r="M1698" s="218"/>
    </row>
    <row r="1699" spans="2:13" s="217" customFormat="1">
      <c r="B1699" s="218"/>
      <c r="J1699" s="218"/>
      <c r="M1699" s="218"/>
    </row>
    <row r="1700" spans="2:13" s="217" customFormat="1">
      <c r="B1700" s="218"/>
      <c r="J1700" s="218"/>
      <c r="M1700" s="218"/>
    </row>
    <row r="1701" spans="2:13" s="217" customFormat="1">
      <c r="B1701" s="218"/>
      <c r="J1701" s="218"/>
      <c r="M1701" s="218"/>
    </row>
    <row r="1702" spans="2:13" s="217" customFormat="1">
      <c r="B1702" s="218"/>
      <c r="J1702" s="218"/>
      <c r="M1702" s="218"/>
    </row>
    <row r="1703" spans="2:13" s="217" customFormat="1">
      <c r="B1703" s="218"/>
      <c r="J1703" s="218"/>
      <c r="M1703" s="218"/>
    </row>
    <row r="1704" spans="2:13" s="217" customFormat="1">
      <c r="B1704" s="218"/>
      <c r="J1704" s="218"/>
      <c r="M1704" s="218"/>
    </row>
    <row r="1705" spans="2:13" s="217" customFormat="1">
      <c r="B1705" s="218"/>
      <c r="J1705" s="218"/>
      <c r="M1705" s="218"/>
    </row>
    <row r="1706" spans="2:13" s="217" customFormat="1">
      <c r="B1706" s="218"/>
      <c r="J1706" s="218"/>
      <c r="M1706" s="218"/>
    </row>
    <row r="1707" spans="2:13" s="217" customFormat="1">
      <c r="B1707" s="218"/>
      <c r="J1707" s="218"/>
      <c r="M1707" s="218"/>
    </row>
    <row r="1708" spans="2:13" s="217" customFormat="1">
      <c r="B1708" s="218"/>
      <c r="J1708" s="218"/>
      <c r="M1708" s="218"/>
    </row>
    <row r="1709" spans="2:13" s="217" customFormat="1">
      <c r="B1709" s="218"/>
      <c r="J1709" s="218"/>
      <c r="M1709" s="218"/>
    </row>
    <row r="1710" spans="2:13" s="217" customFormat="1">
      <c r="B1710" s="218"/>
      <c r="J1710" s="218"/>
      <c r="M1710" s="218"/>
    </row>
    <row r="1711" spans="2:13" s="217" customFormat="1">
      <c r="B1711" s="218"/>
      <c r="J1711" s="218"/>
      <c r="M1711" s="218"/>
    </row>
    <row r="1712" spans="2:13" s="217" customFormat="1">
      <c r="B1712" s="218"/>
      <c r="J1712" s="218"/>
      <c r="M1712" s="218"/>
    </row>
    <row r="1713" spans="2:13" s="217" customFormat="1">
      <c r="B1713" s="218"/>
      <c r="J1713" s="218"/>
      <c r="M1713" s="218"/>
    </row>
    <row r="1714" spans="2:13" s="217" customFormat="1">
      <c r="B1714" s="218"/>
      <c r="J1714" s="218"/>
      <c r="M1714" s="218"/>
    </row>
    <row r="1715" spans="2:13" s="217" customFormat="1">
      <c r="B1715" s="218"/>
      <c r="J1715" s="218"/>
      <c r="M1715" s="218"/>
    </row>
    <row r="1716" spans="2:13" s="217" customFormat="1">
      <c r="B1716" s="218"/>
      <c r="J1716" s="218"/>
      <c r="M1716" s="218"/>
    </row>
    <row r="1717" spans="2:13" s="217" customFormat="1">
      <c r="B1717" s="218"/>
      <c r="J1717" s="218"/>
      <c r="M1717" s="218"/>
    </row>
    <row r="1718" spans="2:13" s="217" customFormat="1">
      <c r="B1718" s="218"/>
      <c r="J1718" s="218"/>
      <c r="M1718" s="218"/>
    </row>
    <row r="1719" spans="2:13" s="217" customFormat="1">
      <c r="B1719" s="218"/>
      <c r="J1719" s="218"/>
      <c r="M1719" s="218"/>
    </row>
    <row r="1720" spans="2:13" s="217" customFormat="1">
      <c r="B1720" s="218"/>
      <c r="J1720" s="218"/>
      <c r="M1720" s="218"/>
    </row>
    <row r="1721" spans="2:13" s="217" customFormat="1">
      <c r="B1721" s="218"/>
      <c r="J1721" s="218"/>
      <c r="M1721" s="218"/>
    </row>
    <row r="1722" spans="2:13" s="217" customFormat="1">
      <c r="B1722" s="218"/>
      <c r="J1722" s="218"/>
      <c r="M1722" s="218"/>
    </row>
    <row r="1723" spans="2:13" s="217" customFormat="1">
      <c r="B1723" s="218"/>
      <c r="J1723" s="218"/>
      <c r="M1723" s="218"/>
    </row>
    <row r="1724" spans="2:13" s="217" customFormat="1">
      <c r="B1724" s="218"/>
      <c r="J1724" s="218"/>
      <c r="M1724" s="218"/>
    </row>
    <row r="1725" spans="2:13" s="217" customFormat="1">
      <c r="B1725" s="218"/>
      <c r="J1725" s="218"/>
      <c r="M1725" s="218"/>
    </row>
    <row r="1726" spans="2:13" s="217" customFormat="1">
      <c r="B1726" s="218"/>
      <c r="J1726" s="218"/>
      <c r="M1726" s="218"/>
    </row>
    <row r="1727" spans="2:13" s="217" customFormat="1">
      <c r="B1727" s="218"/>
      <c r="J1727" s="218"/>
      <c r="M1727" s="218"/>
    </row>
    <row r="1728" spans="2:13" s="217" customFormat="1">
      <c r="B1728" s="218"/>
      <c r="J1728" s="218"/>
      <c r="M1728" s="218"/>
    </row>
    <row r="1729" spans="2:13" s="217" customFormat="1">
      <c r="B1729" s="218"/>
      <c r="J1729" s="218"/>
      <c r="M1729" s="218"/>
    </row>
    <row r="1730" spans="2:13" s="217" customFormat="1">
      <c r="B1730" s="218"/>
      <c r="J1730" s="218"/>
      <c r="M1730" s="218"/>
    </row>
    <row r="1731" spans="2:13" s="217" customFormat="1">
      <c r="B1731" s="218"/>
      <c r="J1731" s="218"/>
      <c r="M1731" s="218"/>
    </row>
    <row r="1732" spans="2:13" s="217" customFormat="1">
      <c r="B1732" s="218"/>
      <c r="J1732" s="218"/>
      <c r="M1732" s="218"/>
    </row>
    <row r="1733" spans="2:13" s="217" customFormat="1">
      <c r="B1733" s="218"/>
      <c r="J1733" s="218"/>
      <c r="M1733" s="218"/>
    </row>
    <row r="1734" spans="2:13" s="217" customFormat="1">
      <c r="B1734" s="218"/>
      <c r="J1734" s="218"/>
      <c r="M1734" s="218"/>
    </row>
    <row r="1735" spans="2:13" s="217" customFormat="1">
      <c r="B1735" s="218"/>
      <c r="J1735" s="218"/>
      <c r="M1735" s="218"/>
    </row>
    <row r="1736" spans="2:13" s="217" customFormat="1">
      <c r="B1736" s="218"/>
      <c r="J1736" s="218"/>
      <c r="M1736" s="218"/>
    </row>
    <row r="1737" spans="2:13" s="217" customFormat="1">
      <c r="B1737" s="218"/>
      <c r="J1737" s="218"/>
      <c r="M1737" s="218"/>
    </row>
    <row r="1738" spans="2:13" s="217" customFormat="1">
      <c r="B1738" s="218"/>
      <c r="J1738" s="218"/>
      <c r="M1738" s="218"/>
    </row>
    <row r="1739" spans="2:13" s="217" customFormat="1">
      <c r="B1739" s="218"/>
      <c r="J1739" s="218"/>
      <c r="M1739" s="218"/>
    </row>
    <row r="1740" spans="2:13" s="217" customFormat="1">
      <c r="B1740" s="218"/>
      <c r="J1740" s="218"/>
      <c r="M1740" s="218"/>
    </row>
    <row r="1741" spans="2:13" s="217" customFormat="1">
      <c r="B1741" s="218"/>
      <c r="J1741" s="218"/>
      <c r="M1741" s="218"/>
    </row>
    <row r="1742" spans="2:13" s="217" customFormat="1">
      <c r="B1742" s="218"/>
      <c r="J1742" s="218"/>
      <c r="M1742" s="218"/>
    </row>
    <row r="1743" spans="2:13" s="217" customFormat="1">
      <c r="B1743" s="218"/>
      <c r="J1743" s="218"/>
      <c r="M1743" s="218"/>
    </row>
    <row r="1744" spans="2:13" s="217" customFormat="1">
      <c r="B1744" s="218"/>
      <c r="J1744" s="218"/>
      <c r="M1744" s="218"/>
    </row>
    <row r="1745" spans="2:13" s="217" customFormat="1">
      <c r="B1745" s="218"/>
      <c r="J1745" s="218"/>
      <c r="M1745" s="218"/>
    </row>
    <row r="1746" spans="2:13" s="217" customFormat="1">
      <c r="B1746" s="218"/>
      <c r="J1746" s="218"/>
      <c r="M1746" s="218"/>
    </row>
    <row r="1747" spans="2:13" s="217" customFormat="1">
      <c r="B1747" s="218"/>
      <c r="J1747" s="218"/>
      <c r="M1747" s="218"/>
    </row>
    <row r="1748" spans="2:13" s="217" customFormat="1">
      <c r="B1748" s="218"/>
      <c r="J1748" s="218"/>
      <c r="M1748" s="218"/>
    </row>
    <row r="1749" spans="2:13" s="217" customFormat="1">
      <c r="B1749" s="218"/>
      <c r="J1749" s="218"/>
      <c r="M1749" s="218"/>
    </row>
    <row r="1750" spans="2:13" s="217" customFormat="1">
      <c r="B1750" s="218"/>
      <c r="J1750" s="218"/>
      <c r="M1750" s="218"/>
    </row>
    <row r="1751" spans="2:13" s="217" customFormat="1">
      <c r="B1751" s="218"/>
      <c r="J1751" s="218"/>
      <c r="M1751" s="218"/>
    </row>
    <row r="1752" spans="2:13" s="217" customFormat="1">
      <c r="B1752" s="218"/>
      <c r="J1752" s="218"/>
      <c r="M1752" s="218"/>
    </row>
    <row r="1753" spans="2:13" s="217" customFormat="1">
      <c r="B1753" s="218"/>
      <c r="J1753" s="218"/>
      <c r="M1753" s="218"/>
    </row>
    <row r="1754" spans="2:13" s="217" customFormat="1">
      <c r="B1754" s="218"/>
      <c r="J1754" s="218"/>
      <c r="M1754" s="218"/>
    </row>
    <row r="1755" spans="2:13" s="217" customFormat="1">
      <c r="B1755" s="218"/>
      <c r="J1755" s="218"/>
      <c r="M1755" s="218"/>
    </row>
    <row r="1756" spans="2:13" s="217" customFormat="1">
      <c r="B1756" s="218"/>
      <c r="J1756" s="218"/>
      <c r="M1756" s="218"/>
    </row>
    <row r="1757" spans="2:13" s="217" customFormat="1">
      <c r="B1757" s="218"/>
      <c r="J1757" s="218"/>
      <c r="M1757" s="218"/>
    </row>
    <row r="1758" spans="2:13" s="217" customFormat="1">
      <c r="B1758" s="218"/>
      <c r="J1758" s="218"/>
      <c r="M1758" s="218"/>
    </row>
    <row r="1759" spans="2:13" s="217" customFormat="1">
      <c r="B1759" s="218"/>
      <c r="J1759" s="218"/>
      <c r="M1759" s="218"/>
    </row>
    <row r="1760" spans="2:13" s="217" customFormat="1">
      <c r="B1760" s="218"/>
      <c r="J1760" s="218"/>
      <c r="M1760" s="218"/>
    </row>
    <row r="1761" spans="2:13" s="217" customFormat="1">
      <c r="B1761" s="218"/>
      <c r="J1761" s="218"/>
      <c r="M1761" s="218"/>
    </row>
    <row r="1762" spans="2:13" s="217" customFormat="1">
      <c r="B1762" s="218"/>
      <c r="J1762" s="218"/>
      <c r="M1762" s="218"/>
    </row>
    <row r="1763" spans="2:13" s="217" customFormat="1">
      <c r="B1763" s="218"/>
      <c r="J1763" s="218"/>
      <c r="M1763" s="218"/>
    </row>
    <row r="1764" spans="2:13" s="217" customFormat="1">
      <c r="B1764" s="218"/>
      <c r="J1764" s="218"/>
      <c r="M1764" s="218"/>
    </row>
    <row r="1765" spans="2:13" s="217" customFormat="1">
      <c r="B1765" s="218"/>
      <c r="J1765" s="218"/>
      <c r="M1765" s="218"/>
    </row>
    <row r="1766" spans="2:13" s="217" customFormat="1">
      <c r="B1766" s="218"/>
      <c r="J1766" s="218"/>
      <c r="M1766" s="218"/>
    </row>
    <row r="1767" spans="2:13" s="217" customFormat="1">
      <c r="B1767" s="218"/>
      <c r="J1767" s="218"/>
      <c r="M1767" s="218"/>
    </row>
    <row r="1768" spans="2:13" s="217" customFormat="1">
      <c r="B1768" s="218"/>
      <c r="J1768" s="218"/>
      <c r="M1768" s="218"/>
    </row>
    <row r="1769" spans="2:13" s="217" customFormat="1">
      <c r="B1769" s="218"/>
      <c r="J1769" s="218"/>
      <c r="M1769" s="218"/>
    </row>
    <row r="1770" spans="2:13" s="217" customFormat="1">
      <c r="B1770" s="218"/>
      <c r="J1770" s="218"/>
      <c r="M1770" s="218"/>
    </row>
    <row r="1771" spans="2:13" s="217" customFormat="1">
      <c r="B1771" s="218"/>
      <c r="J1771" s="218"/>
      <c r="M1771" s="218"/>
    </row>
    <row r="1772" spans="2:13" s="217" customFormat="1">
      <c r="B1772" s="218"/>
      <c r="J1772" s="218"/>
      <c r="M1772" s="218"/>
    </row>
    <row r="1773" spans="2:13" s="217" customFormat="1">
      <c r="B1773" s="218"/>
      <c r="J1773" s="218"/>
      <c r="M1773" s="218"/>
    </row>
    <row r="1774" spans="2:13" s="217" customFormat="1">
      <c r="B1774" s="218"/>
      <c r="J1774" s="218"/>
      <c r="M1774" s="218"/>
    </row>
    <row r="1775" spans="2:13" s="217" customFormat="1">
      <c r="B1775" s="218"/>
      <c r="J1775" s="218"/>
      <c r="M1775" s="218"/>
    </row>
    <row r="1776" spans="2:13" s="217" customFormat="1">
      <c r="B1776" s="218"/>
      <c r="J1776" s="218"/>
      <c r="M1776" s="218"/>
    </row>
    <row r="1777" spans="2:13" s="217" customFormat="1">
      <c r="B1777" s="218"/>
      <c r="J1777" s="218"/>
      <c r="M1777" s="218"/>
    </row>
    <row r="1778" spans="2:13" s="217" customFormat="1">
      <c r="B1778" s="218"/>
      <c r="J1778" s="218"/>
      <c r="M1778" s="218"/>
    </row>
    <row r="1779" spans="2:13" s="217" customFormat="1">
      <c r="B1779" s="218"/>
      <c r="J1779" s="218"/>
      <c r="M1779" s="218"/>
    </row>
    <row r="1780" spans="2:13" s="217" customFormat="1">
      <c r="B1780" s="218"/>
      <c r="J1780" s="218"/>
      <c r="M1780" s="218"/>
    </row>
    <row r="1781" spans="2:13" s="217" customFormat="1">
      <c r="B1781" s="218"/>
      <c r="J1781" s="218"/>
      <c r="M1781" s="218"/>
    </row>
    <row r="1782" spans="2:13" s="217" customFormat="1">
      <c r="B1782" s="218"/>
      <c r="J1782" s="218"/>
      <c r="M1782" s="218"/>
    </row>
    <row r="1783" spans="2:13" s="217" customFormat="1">
      <c r="B1783" s="218"/>
      <c r="J1783" s="218"/>
      <c r="M1783" s="218"/>
    </row>
    <row r="1784" spans="2:13" s="217" customFormat="1">
      <c r="B1784" s="218"/>
      <c r="J1784" s="218"/>
      <c r="M1784" s="218"/>
    </row>
    <row r="1785" spans="2:13" s="217" customFormat="1">
      <c r="B1785" s="218"/>
      <c r="J1785" s="218"/>
      <c r="M1785" s="218"/>
    </row>
    <row r="1786" spans="2:13" s="217" customFormat="1">
      <c r="B1786" s="218"/>
      <c r="J1786" s="218"/>
      <c r="M1786" s="218"/>
    </row>
    <row r="1787" spans="2:13" s="217" customFormat="1">
      <c r="B1787" s="218"/>
      <c r="J1787" s="218"/>
      <c r="M1787" s="218"/>
    </row>
    <row r="1788" spans="2:13" s="217" customFormat="1">
      <c r="B1788" s="218"/>
      <c r="J1788" s="218"/>
      <c r="M1788" s="218"/>
    </row>
    <row r="1789" spans="2:13" s="217" customFormat="1">
      <c r="B1789" s="218"/>
      <c r="J1789" s="218"/>
      <c r="M1789" s="218"/>
    </row>
    <row r="1790" spans="2:13" s="217" customFormat="1">
      <c r="B1790" s="218"/>
      <c r="J1790" s="218"/>
      <c r="M1790" s="218"/>
    </row>
    <row r="1791" spans="2:13" s="217" customFormat="1">
      <c r="B1791" s="218"/>
      <c r="J1791" s="218"/>
      <c r="M1791" s="218"/>
    </row>
    <row r="1792" spans="2:13" s="217" customFormat="1">
      <c r="B1792" s="218"/>
      <c r="J1792" s="218"/>
      <c r="M1792" s="218"/>
    </row>
    <row r="1793" spans="2:13" s="217" customFormat="1">
      <c r="B1793" s="218"/>
      <c r="J1793" s="218"/>
      <c r="M1793" s="218"/>
    </row>
    <row r="1794" spans="2:13" s="217" customFormat="1">
      <c r="B1794" s="218"/>
      <c r="J1794" s="218"/>
      <c r="M1794" s="218"/>
    </row>
    <row r="1795" spans="2:13" s="217" customFormat="1">
      <c r="B1795" s="218"/>
      <c r="J1795" s="218"/>
      <c r="M1795" s="218"/>
    </row>
    <row r="1796" spans="2:13" s="217" customFormat="1">
      <c r="B1796" s="218"/>
      <c r="J1796" s="218"/>
      <c r="M1796" s="218"/>
    </row>
    <row r="1797" spans="2:13" s="217" customFormat="1">
      <c r="B1797" s="218"/>
      <c r="J1797" s="218"/>
      <c r="M1797" s="218"/>
    </row>
    <row r="1798" spans="2:13" s="217" customFormat="1">
      <c r="B1798" s="218"/>
      <c r="J1798" s="218"/>
      <c r="M1798" s="218"/>
    </row>
    <row r="1799" spans="2:13" s="217" customFormat="1">
      <c r="B1799" s="218"/>
      <c r="J1799" s="218"/>
      <c r="M1799" s="218"/>
    </row>
    <row r="1800" spans="2:13" s="217" customFormat="1">
      <c r="B1800" s="218"/>
      <c r="J1800" s="218"/>
      <c r="M1800" s="218"/>
    </row>
    <row r="1801" spans="2:13" s="217" customFormat="1">
      <c r="B1801" s="218"/>
      <c r="J1801" s="218"/>
      <c r="M1801" s="218"/>
    </row>
    <row r="1802" spans="2:13" s="217" customFormat="1">
      <c r="B1802" s="218"/>
      <c r="J1802" s="218"/>
      <c r="M1802" s="218"/>
    </row>
    <row r="1803" spans="2:13" s="217" customFormat="1">
      <c r="B1803" s="218"/>
      <c r="J1803" s="218"/>
      <c r="M1803" s="218"/>
    </row>
    <row r="1804" spans="2:13" s="217" customFormat="1">
      <c r="B1804" s="218"/>
      <c r="J1804" s="218"/>
      <c r="M1804" s="218"/>
    </row>
    <row r="1805" spans="2:13" s="217" customFormat="1">
      <c r="B1805" s="218"/>
      <c r="J1805" s="218"/>
      <c r="M1805" s="218"/>
    </row>
    <row r="1806" spans="2:13" s="217" customFormat="1">
      <c r="B1806" s="218"/>
      <c r="J1806" s="218"/>
      <c r="M1806" s="218"/>
    </row>
    <row r="1807" spans="2:13" s="217" customFormat="1">
      <c r="B1807" s="218"/>
      <c r="J1807" s="218"/>
      <c r="M1807" s="218"/>
    </row>
    <row r="1808" spans="2:13" s="217" customFormat="1">
      <c r="B1808" s="218"/>
      <c r="J1808" s="218"/>
      <c r="M1808" s="218"/>
    </row>
    <row r="1809" spans="2:13" s="217" customFormat="1">
      <c r="B1809" s="218"/>
      <c r="J1809" s="218"/>
      <c r="M1809" s="218"/>
    </row>
    <row r="1810" spans="2:13" s="217" customFormat="1">
      <c r="B1810" s="218"/>
      <c r="J1810" s="218"/>
      <c r="M1810" s="218"/>
    </row>
    <row r="1811" spans="2:13" s="217" customFormat="1">
      <c r="B1811" s="218"/>
      <c r="J1811" s="218"/>
      <c r="M1811" s="218"/>
    </row>
    <row r="1812" spans="2:13" s="217" customFormat="1">
      <c r="B1812" s="218"/>
      <c r="J1812" s="218"/>
      <c r="M1812" s="218"/>
    </row>
    <row r="1813" spans="2:13" s="217" customFormat="1">
      <c r="B1813" s="218"/>
      <c r="J1813" s="218"/>
      <c r="M1813" s="218"/>
    </row>
    <row r="1814" spans="2:13" s="217" customFormat="1">
      <c r="B1814" s="218"/>
      <c r="J1814" s="218"/>
      <c r="M1814" s="218"/>
    </row>
    <row r="1815" spans="2:13" s="217" customFormat="1">
      <c r="B1815" s="218"/>
      <c r="J1815" s="218"/>
      <c r="M1815" s="218"/>
    </row>
    <row r="1816" spans="2:13" s="217" customFormat="1">
      <c r="B1816" s="218"/>
      <c r="J1816" s="218"/>
      <c r="M1816" s="218"/>
    </row>
    <row r="1817" spans="2:13" s="217" customFormat="1">
      <c r="B1817" s="218"/>
      <c r="J1817" s="218"/>
      <c r="M1817" s="218"/>
    </row>
    <row r="1818" spans="2:13" s="217" customFormat="1">
      <c r="B1818" s="218"/>
      <c r="J1818" s="218"/>
      <c r="M1818" s="218"/>
    </row>
    <row r="1819" spans="2:13" s="217" customFormat="1">
      <c r="B1819" s="218"/>
      <c r="J1819" s="218"/>
      <c r="M1819" s="218"/>
    </row>
    <row r="1820" spans="2:13" s="217" customFormat="1">
      <c r="B1820" s="218"/>
      <c r="J1820" s="218"/>
      <c r="M1820" s="218"/>
    </row>
    <row r="1821" spans="2:13" s="217" customFormat="1">
      <c r="B1821" s="218"/>
      <c r="J1821" s="218"/>
      <c r="M1821" s="218"/>
    </row>
    <row r="1822" spans="2:13" s="217" customFormat="1">
      <c r="B1822" s="218"/>
      <c r="J1822" s="218"/>
      <c r="M1822" s="218"/>
    </row>
    <row r="1823" spans="2:13" s="217" customFormat="1">
      <c r="B1823" s="218"/>
      <c r="J1823" s="218"/>
      <c r="M1823" s="218"/>
    </row>
    <row r="1824" spans="2:13" s="217" customFormat="1">
      <c r="B1824" s="218"/>
      <c r="J1824" s="218"/>
      <c r="M1824" s="218"/>
    </row>
    <row r="1825" spans="2:13" s="217" customFormat="1">
      <c r="B1825" s="218"/>
      <c r="J1825" s="218"/>
      <c r="M1825" s="218"/>
    </row>
    <row r="1826" spans="2:13" s="217" customFormat="1">
      <c r="B1826" s="218"/>
      <c r="J1826" s="218"/>
      <c r="M1826" s="218"/>
    </row>
    <row r="1827" spans="2:13" s="217" customFormat="1">
      <c r="B1827" s="218"/>
      <c r="J1827" s="218"/>
      <c r="M1827" s="218"/>
    </row>
    <row r="1828" spans="2:13" s="217" customFormat="1">
      <c r="B1828" s="218"/>
      <c r="J1828" s="218"/>
      <c r="M1828" s="218"/>
    </row>
    <row r="1829" spans="2:13" s="217" customFormat="1">
      <c r="B1829" s="218"/>
      <c r="J1829" s="218"/>
      <c r="M1829" s="218"/>
    </row>
    <row r="1830" spans="2:13" s="217" customFormat="1">
      <c r="B1830" s="218"/>
      <c r="J1830" s="218"/>
      <c r="M1830" s="218"/>
    </row>
    <row r="1831" spans="2:13" s="217" customFormat="1">
      <c r="B1831" s="218"/>
      <c r="J1831" s="218"/>
      <c r="M1831" s="218"/>
    </row>
    <row r="1832" spans="2:13" s="217" customFormat="1">
      <c r="B1832" s="218"/>
      <c r="J1832" s="218"/>
      <c r="M1832" s="218"/>
    </row>
    <row r="1833" spans="2:13" s="217" customFormat="1">
      <c r="B1833" s="218"/>
      <c r="J1833" s="218"/>
      <c r="M1833" s="218"/>
    </row>
    <row r="1834" spans="2:13" s="217" customFormat="1">
      <c r="B1834" s="218"/>
      <c r="J1834" s="218"/>
      <c r="M1834" s="218"/>
    </row>
    <row r="1835" spans="2:13" s="217" customFormat="1">
      <c r="B1835" s="218"/>
      <c r="J1835" s="218"/>
      <c r="M1835" s="218"/>
    </row>
    <row r="1836" spans="2:13" s="217" customFormat="1">
      <c r="B1836" s="218"/>
      <c r="J1836" s="218"/>
      <c r="M1836" s="218"/>
    </row>
    <row r="1837" spans="2:13" s="217" customFormat="1">
      <c r="B1837" s="218"/>
      <c r="J1837" s="218"/>
      <c r="M1837" s="218"/>
    </row>
    <row r="1838" spans="2:13" s="217" customFormat="1">
      <c r="B1838" s="218"/>
      <c r="J1838" s="218"/>
      <c r="M1838" s="218"/>
    </row>
    <row r="1839" spans="2:13" s="217" customFormat="1">
      <c r="B1839" s="218"/>
      <c r="J1839" s="218"/>
      <c r="M1839" s="218"/>
    </row>
    <row r="1840" spans="2:13" s="217" customFormat="1">
      <c r="B1840" s="218"/>
      <c r="J1840" s="218"/>
      <c r="M1840" s="218"/>
    </row>
    <row r="1841" spans="2:13" s="217" customFormat="1">
      <c r="B1841" s="218"/>
      <c r="J1841" s="218"/>
      <c r="M1841" s="218"/>
    </row>
    <row r="1842" spans="2:13" s="217" customFormat="1">
      <c r="B1842" s="218"/>
      <c r="J1842" s="218"/>
      <c r="M1842" s="218"/>
    </row>
    <row r="1843" spans="2:13" s="217" customFormat="1">
      <c r="B1843" s="218"/>
      <c r="J1843" s="218"/>
      <c r="M1843" s="218"/>
    </row>
    <row r="1844" spans="2:13" s="217" customFormat="1">
      <c r="B1844" s="218"/>
      <c r="J1844" s="218"/>
      <c r="M1844" s="218"/>
    </row>
    <row r="1845" spans="2:13" s="217" customFormat="1">
      <c r="B1845" s="218"/>
      <c r="J1845" s="218"/>
      <c r="M1845" s="218"/>
    </row>
    <row r="1846" spans="2:13" s="217" customFormat="1">
      <c r="B1846" s="218"/>
      <c r="J1846" s="218"/>
      <c r="M1846" s="218"/>
    </row>
    <row r="1847" spans="2:13" s="217" customFormat="1">
      <c r="B1847" s="218"/>
      <c r="J1847" s="218"/>
      <c r="M1847" s="218"/>
    </row>
    <row r="1848" spans="2:13" s="217" customFormat="1">
      <c r="B1848" s="218"/>
      <c r="J1848" s="218"/>
      <c r="M1848" s="218"/>
    </row>
    <row r="1849" spans="2:13" s="217" customFormat="1">
      <c r="B1849" s="218"/>
      <c r="J1849" s="218"/>
      <c r="M1849" s="218"/>
    </row>
    <row r="1850" spans="2:13" s="217" customFormat="1">
      <c r="B1850" s="218"/>
      <c r="J1850" s="218"/>
      <c r="M1850" s="218"/>
    </row>
    <row r="1851" spans="2:13" s="217" customFormat="1">
      <c r="B1851" s="218"/>
      <c r="J1851" s="218"/>
      <c r="M1851" s="218"/>
    </row>
    <row r="1852" spans="2:13" s="217" customFormat="1">
      <c r="B1852" s="218"/>
      <c r="J1852" s="218"/>
      <c r="M1852" s="218"/>
    </row>
    <row r="1853" spans="2:13" s="217" customFormat="1">
      <c r="B1853" s="218"/>
      <c r="J1853" s="218"/>
      <c r="M1853" s="218"/>
    </row>
    <row r="1854" spans="2:13" s="217" customFormat="1">
      <c r="B1854" s="218"/>
      <c r="J1854" s="218"/>
      <c r="M1854" s="218"/>
    </row>
    <row r="1855" spans="2:13" s="217" customFormat="1">
      <c r="B1855" s="218"/>
      <c r="J1855" s="218"/>
      <c r="M1855" s="218"/>
    </row>
    <row r="1856" spans="2:13" s="217" customFormat="1">
      <c r="B1856" s="218"/>
      <c r="J1856" s="218"/>
      <c r="M1856" s="218"/>
    </row>
    <row r="1857" spans="2:13" s="217" customFormat="1">
      <c r="B1857" s="218"/>
      <c r="J1857" s="218"/>
      <c r="M1857" s="218"/>
    </row>
    <row r="1858" spans="2:13" s="217" customFormat="1">
      <c r="B1858" s="218"/>
      <c r="J1858" s="218"/>
      <c r="M1858" s="218"/>
    </row>
    <row r="1859" spans="2:13" s="217" customFormat="1">
      <c r="B1859" s="218"/>
      <c r="J1859" s="218"/>
      <c r="M1859" s="218"/>
    </row>
    <row r="1860" spans="2:13" s="217" customFormat="1">
      <c r="B1860" s="218"/>
      <c r="J1860" s="218"/>
      <c r="M1860" s="218"/>
    </row>
    <row r="1861" spans="2:13" s="217" customFormat="1">
      <c r="B1861" s="218"/>
      <c r="J1861" s="218"/>
      <c r="M1861" s="218"/>
    </row>
    <row r="1862" spans="2:13" s="217" customFormat="1">
      <c r="B1862" s="218"/>
      <c r="J1862" s="218"/>
      <c r="M1862" s="218"/>
    </row>
    <row r="1863" spans="2:13" s="217" customFormat="1">
      <c r="B1863" s="218"/>
      <c r="J1863" s="218"/>
      <c r="M1863" s="218"/>
    </row>
    <row r="1864" spans="2:13" s="217" customFormat="1">
      <c r="B1864" s="218"/>
      <c r="J1864" s="218"/>
      <c r="M1864" s="218"/>
    </row>
    <row r="1865" spans="2:13" s="217" customFormat="1">
      <c r="B1865" s="218"/>
      <c r="J1865" s="218"/>
      <c r="M1865" s="218"/>
    </row>
    <row r="1866" spans="2:13" s="217" customFormat="1">
      <c r="B1866" s="218"/>
      <c r="J1866" s="218"/>
      <c r="M1866" s="218"/>
    </row>
    <row r="1867" spans="2:13" s="217" customFormat="1">
      <c r="B1867" s="218"/>
      <c r="J1867" s="218"/>
      <c r="M1867" s="218"/>
    </row>
    <row r="1868" spans="2:13" s="217" customFormat="1">
      <c r="B1868" s="218"/>
      <c r="J1868" s="218"/>
      <c r="M1868" s="218"/>
    </row>
    <row r="1869" spans="2:13" s="217" customFormat="1">
      <c r="B1869" s="218"/>
      <c r="J1869" s="218"/>
      <c r="M1869" s="218"/>
    </row>
    <row r="1870" spans="2:13" s="217" customFormat="1">
      <c r="B1870" s="218"/>
      <c r="J1870" s="218"/>
      <c r="M1870" s="218"/>
    </row>
    <row r="1871" spans="2:13" s="217" customFormat="1">
      <c r="B1871" s="218"/>
      <c r="J1871" s="218"/>
      <c r="M1871" s="218"/>
    </row>
    <row r="1872" spans="2:13" s="217" customFormat="1">
      <c r="B1872" s="218"/>
      <c r="J1872" s="218"/>
      <c r="M1872" s="218"/>
    </row>
    <row r="1873" spans="2:13" s="217" customFormat="1">
      <c r="B1873" s="218"/>
      <c r="J1873" s="218"/>
      <c r="M1873" s="218"/>
    </row>
    <row r="1874" spans="2:13" s="217" customFormat="1">
      <c r="B1874" s="218"/>
      <c r="J1874" s="218"/>
      <c r="M1874" s="218"/>
    </row>
    <row r="1875" spans="2:13" s="217" customFormat="1">
      <c r="B1875" s="218"/>
      <c r="J1875" s="218"/>
      <c r="M1875" s="218"/>
    </row>
    <row r="1876" spans="2:13" s="217" customFormat="1">
      <c r="B1876" s="218"/>
      <c r="J1876" s="218"/>
      <c r="M1876" s="218"/>
    </row>
    <row r="1877" spans="2:13" s="217" customFormat="1">
      <c r="B1877" s="218"/>
      <c r="J1877" s="218"/>
      <c r="M1877" s="218"/>
    </row>
    <row r="1878" spans="2:13" s="217" customFormat="1">
      <c r="B1878" s="218"/>
      <c r="J1878" s="218"/>
      <c r="M1878" s="218"/>
    </row>
    <row r="1879" spans="2:13" s="217" customFormat="1">
      <c r="B1879" s="218"/>
      <c r="J1879" s="218"/>
      <c r="M1879" s="218"/>
    </row>
    <row r="1880" spans="2:13" s="217" customFormat="1">
      <c r="B1880" s="218"/>
      <c r="J1880" s="218"/>
      <c r="M1880" s="218"/>
    </row>
    <row r="1881" spans="2:13" s="217" customFormat="1">
      <c r="B1881" s="218"/>
      <c r="J1881" s="218"/>
      <c r="M1881" s="218"/>
    </row>
    <row r="1882" spans="2:13" s="217" customFormat="1">
      <c r="B1882" s="218"/>
      <c r="J1882" s="218"/>
      <c r="M1882" s="218"/>
    </row>
    <row r="1883" spans="2:13" s="217" customFormat="1">
      <c r="B1883" s="218"/>
      <c r="J1883" s="218"/>
      <c r="M1883" s="218"/>
    </row>
    <row r="1884" spans="2:13" s="217" customFormat="1">
      <c r="B1884" s="218"/>
      <c r="J1884" s="218"/>
      <c r="M1884" s="218"/>
    </row>
    <row r="1885" spans="2:13" s="217" customFormat="1">
      <c r="B1885" s="218"/>
      <c r="J1885" s="218"/>
      <c r="M1885" s="218"/>
    </row>
    <row r="1886" spans="2:13" s="217" customFormat="1">
      <c r="B1886" s="218"/>
      <c r="J1886" s="218"/>
      <c r="M1886" s="218"/>
    </row>
    <row r="1887" spans="2:13" s="217" customFormat="1">
      <c r="B1887" s="218"/>
      <c r="J1887" s="218"/>
      <c r="M1887" s="218"/>
    </row>
    <row r="1888" spans="2:13" s="217" customFormat="1">
      <c r="B1888" s="218"/>
      <c r="J1888" s="218"/>
      <c r="M1888" s="218"/>
    </row>
    <row r="1889" spans="2:13" s="217" customFormat="1">
      <c r="B1889" s="218"/>
      <c r="J1889" s="218"/>
      <c r="M1889" s="218"/>
    </row>
    <row r="1890" spans="2:13" s="217" customFormat="1">
      <c r="B1890" s="218"/>
      <c r="J1890" s="218"/>
      <c r="M1890" s="218"/>
    </row>
    <row r="1891" spans="2:13" s="217" customFormat="1">
      <c r="B1891" s="218"/>
      <c r="J1891" s="218"/>
      <c r="M1891" s="218"/>
    </row>
    <row r="1892" spans="2:13" s="217" customFormat="1">
      <c r="B1892" s="218"/>
      <c r="J1892" s="218"/>
      <c r="M1892" s="218"/>
    </row>
    <row r="1893" spans="2:13" s="217" customFormat="1">
      <c r="B1893" s="218"/>
      <c r="J1893" s="218"/>
      <c r="M1893" s="218"/>
    </row>
    <row r="1894" spans="2:13" s="217" customFormat="1">
      <c r="B1894" s="218"/>
      <c r="J1894" s="218"/>
      <c r="M1894" s="218"/>
    </row>
    <row r="1895" spans="2:13" s="217" customFormat="1">
      <c r="B1895" s="218"/>
      <c r="J1895" s="218"/>
      <c r="M1895" s="218"/>
    </row>
    <row r="1896" spans="2:13" s="217" customFormat="1">
      <c r="B1896" s="218"/>
      <c r="J1896" s="218"/>
      <c r="M1896" s="218"/>
    </row>
    <row r="1897" spans="2:13" s="217" customFormat="1">
      <c r="B1897" s="218"/>
      <c r="J1897" s="218"/>
      <c r="M1897" s="218"/>
    </row>
    <row r="1898" spans="2:13" s="217" customFormat="1">
      <c r="B1898" s="218"/>
      <c r="J1898" s="218"/>
      <c r="M1898" s="218"/>
    </row>
    <row r="1899" spans="2:13" s="217" customFormat="1">
      <c r="B1899" s="218"/>
      <c r="J1899" s="218"/>
      <c r="M1899" s="218"/>
    </row>
    <row r="1900" spans="2:13" s="217" customFormat="1">
      <c r="B1900" s="218"/>
      <c r="J1900" s="218"/>
      <c r="M1900" s="218"/>
    </row>
    <row r="1901" spans="2:13" s="217" customFormat="1">
      <c r="B1901" s="218"/>
      <c r="J1901" s="218"/>
      <c r="M1901" s="218"/>
    </row>
    <row r="1902" spans="2:13" s="217" customFormat="1">
      <c r="B1902" s="218"/>
      <c r="J1902" s="218"/>
      <c r="M1902" s="218"/>
    </row>
    <row r="1903" spans="2:13" s="217" customFormat="1">
      <c r="B1903" s="218"/>
      <c r="J1903" s="218"/>
      <c r="M1903" s="218"/>
    </row>
    <row r="1904" spans="2:13" s="217" customFormat="1">
      <c r="B1904" s="218"/>
      <c r="J1904" s="218"/>
      <c r="M1904" s="218"/>
    </row>
    <row r="1905" spans="2:13" s="217" customFormat="1">
      <c r="B1905" s="218"/>
      <c r="J1905" s="218"/>
      <c r="M1905" s="218"/>
    </row>
    <row r="1906" spans="2:13" s="217" customFormat="1">
      <c r="B1906" s="218"/>
      <c r="J1906" s="218"/>
      <c r="M1906" s="218"/>
    </row>
    <row r="1907" spans="2:13" s="217" customFormat="1">
      <c r="B1907" s="218"/>
      <c r="J1907" s="218"/>
      <c r="M1907" s="218"/>
    </row>
    <row r="1908" spans="2:13" s="217" customFormat="1">
      <c r="B1908" s="218"/>
      <c r="J1908" s="218"/>
      <c r="M1908" s="218"/>
    </row>
    <row r="1909" spans="2:13" s="217" customFormat="1">
      <c r="B1909" s="218"/>
      <c r="J1909" s="218"/>
      <c r="M1909" s="218"/>
    </row>
    <row r="1910" spans="2:13" s="217" customFormat="1">
      <c r="B1910" s="218"/>
      <c r="J1910" s="218"/>
      <c r="M1910" s="218"/>
    </row>
    <row r="1911" spans="2:13" s="217" customFormat="1">
      <c r="B1911" s="218"/>
      <c r="J1911" s="218"/>
      <c r="M1911" s="218"/>
    </row>
    <row r="1912" spans="2:13" s="217" customFormat="1">
      <c r="B1912" s="218"/>
      <c r="J1912" s="218"/>
      <c r="M1912" s="218"/>
    </row>
    <row r="1913" spans="2:13" s="217" customFormat="1">
      <c r="B1913" s="218"/>
      <c r="J1913" s="218"/>
      <c r="M1913" s="218"/>
    </row>
    <row r="1914" spans="2:13" s="217" customFormat="1">
      <c r="B1914" s="218"/>
      <c r="J1914" s="218"/>
      <c r="M1914" s="218"/>
    </row>
    <row r="1915" spans="2:13" s="217" customFormat="1">
      <c r="B1915" s="218"/>
      <c r="J1915" s="218"/>
      <c r="M1915" s="218"/>
    </row>
    <row r="1916" spans="2:13" s="217" customFormat="1">
      <c r="B1916" s="218"/>
      <c r="J1916" s="218"/>
      <c r="M1916" s="218"/>
    </row>
    <row r="1917" spans="2:13" s="217" customFormat="1">
      <c r="B1917" s="218"/>
      <c r="J1917" s="218"/>
      <c r="M1917" s="218"/>
    </row>
    <row r="1918" spans="2:13" s="217" customFormat="1">
      <c r="B1918" s="218"/>
      <c r="J1918" s="218"/>
      <c r="M1918" s="218"/>
    </row>
    <row r="1919" spans="2:13" s="217" customFormat="1">
      <c r="B1919" s="218"/>
      <c r="J1919" s="218"/>
      <c r="M1919" s="218"/>
    </row>
    <row r="1920" spans="2:13" s="217" customFormat="1">
      <c r="B1920" s="218"/>
      <c r="J1920" s="218"/>
      <c r="M1920" s="218"/>
    </row>
    <row r="1921" spans="2:13" s="217" customFormat="1">
      <c r="B1921" s="218"/>
      <c r="J1921" s="218"/>
      <c r="M1921" s="218"/>
    </row>
    <row r="1922" spans="2:13" s="217" customFormat="1">
      <c r="B1922" s="218"/>
      <c r="J1922" s="218"/>
      <c r="M1922" s="218"/>
    </row>
    <row r="1923" spans="2:13" s="217" customFormat="1">
      <c r="B1923" s="218"/>
      <c r="J1923" s="218"/>
      <c r="M1923" s="218"/>
    </row>
    <row r="1924" spans="2:13" s="217" customFormat="1">
      <c r="B1924" s="218"/>
      <c r="J1924" s="218"/>
      <c r="M1924" s="218"/>
    </row>
    <row r="1925" spans="2:13" s="217" customFormat="1">
      <c r="B1925" s="218"/>
      <c r="J1925" s="218"/>
      <c r="M1925" s="218"/>
    </row>
    <row r="1926" spans="2:13" s="217" customFormat="1">
      <c r="B1926" s="218"/>
      <c r="J1926" s="218"/>
      <c r="M1926" s="218"/>
    </row>
    <row r="1927" spans="2:13" s="217" customFormat="1">
      <c r="B1927" s="218"/>
      <c r="J1927" s="218"/>
      <c r="M1927" s="218"/>
    </row>
    <row r="1928" spans="2:13" s="217" customFormat="1">
      <c r="B1928" s="218"/>
      <c r="J1928" s="218"/>
      <c r="M1928" s="218"/>
    </row>
    <row r="1929" spans="2:13" s="217" customFormat="1">
      <c r="B1929" s="218"/>
      <c r="J1929" s="218"/>
      <c r="M1929" s="218"/>
    </row>
    <row r="1930" spans="2:13" s="217" customFormat="1">
      <c r="B1930" s="218"/>
      <c r="J1930" s="218"/>
      <c r="M1930" s="218"/>
    </row>
    <row r="1931" spans="2:13" s="217" customFormat="1">
      <c r="B1931" s="218"/>
      <c r="J1931" s="218"/>
      <c r="M1931" s="218"/>
    </row>
    <row r="1932" spans="2:13" s="217" customFormat="1">
      <c r="B1932" s="218"/>
      <c r="J1932" s="218"/>
      <c r="M1932" s="218"/>
    </row>
    <row r="1933" spans="2:13" s="217" customFormat="1">
      <c r="B1933" s="218"/>
      <c r="J1933" s="218"/>
      <c r="M1933" s="218"/>
    </row>
    <row r="1934" spans="2:13" s="217" customFormat="1">
      <c r="B1934" s="218"/>
      <c r="J1934" s="218"/>
      <c r="M1934" s="218"/>
    </row>
    <row r="1935" spans="2:13" s="217" customFormat="1">
      <c r="B1935" s="218"/>
      <c r="J1935" s="218"/>
      <c r="M1935" s="218"/>
    </row>
    <row r="1936" spans="2:13" s="217" customFormat="1">
      <c r="B1936" s="218"/>
      <c r="J1936" s="218"/>
      <c r="M1936" s="218"/>
    </row>
    <row r="1937" spans="2:13" s="217" customFormat="1">
      <c r="B1937" s="218"/>
      <c r="J1937" s="218"/>
      <c r="M1937" s="218"/>
    </row>
    <row r="1938" spans="2:13" s="217" customFormat="1">
      <c r="B1938" s="218"/>
      <c r="J1938" s="218"/>
      <c r="M1938" s="218"/>
    </row>
    <row r="1939" spans="2:13" s="217" customFormat="1">
      <c r="B1939" s="218"/>
      <c r="J1939" s="218"/>
      <c r="M1939" s="218"/>
    </row>
    <row r="1940" spans="2:13" s="217" customFormat="1">
      <c r="B1940" s="218"/>
      <c r="J1940" s="218"/>
      <c r="M1940" s="218"/>
    </row>
    <row r="1941" spans="2:13" s="217" customFormat="1">
      <c r="B1941" s="218"/>
      <c r="J1941" s="218"/>
      <c r="M1941" s="218"/>
    </row>
    <row r="1942" spans="2:13" s="217" customFormat="1">
      <c r="B1942" s="218"/>
      <c r="J1942" s="218"/>
      <c r="M1942" s="218"/>
    </row>
    <row r="1943" spans="2:13" s="217" customFormat="1">
      <c r="B1943" s="218"/>
      <c r="J1943" s="218"/>
      <c r="M1943" s="218"/>
    </row>
    <row r="1944" spans="2:13" s="217" customFormat="1">
      <c r="B1944" s="218"/>
      <c r="J1944" s="218"/>
      <c r="M1944" s="218"/>
    </row>
    <row r="1945" spans="2:13" s="217" customFormat="1">
      <c r="B1945" s="218"/>
      <c r="J1945" s="218"/>
      <c r="M1945" s="218"/>
    </row>
    <row r="1946" spans="2:13" s="217" customFormat="1">
      <c r="B1946" s="218"/>
      <c r="J1946" s="218"/>
      <c r="M1946" s="218"/>
    </row>
    <row r="1947" spans="2:13" s="217" customFormat="1">
      <c r="B1947" s="218"/>
      <c r="J1947" s="218"/>
      <c r="M1947" s="218"/>
    </row>
    <row r="1948" spans="2:13" s="217" customFormat="1">
      <c r="B1948" s="218"/>
      <c r="J1948" s="218"/>
      <c r="M1948" s="218"/>
    </row>
    <row r="1949" spans="2:13" s="217" customFormat="1">
      <c r="B1949" s="218"/>
      <c r="J1949" s="218"/>
      <c r="M1949" s="218"/>
    </row>
    <row r="1950" spans="2:13" s="217" customFormat="1">
      <c r="B1950" s="218"/>
      <c r="J1950" s="218"/>
      <c r="M1950" s="218"/>
    </row>
    <row r="1951" spans="2:13" s="217" customFormat="1">
      <c r="B1951" s="218"/>
      <c r="J1951" s="218"/>
      <c r="M1951" s="218"/>
    </row>
    <row r="1952" spans="2:13" s="217" customFormat="1">
      <c r="B1952" s="218"/>
      <c r="J1952" s="218"/>
      <c r="M1952" s="218"/>
    </row>
    <row r="1953" spans="2:13" s="217" customFormat="1">
      <c r="B1953" s="218"/>
      <c r="J1953" s="218"/>
      <c r="M1953" s="218"/>
    </row>
    <row r="1954" spans="2:13" s="217" customFormat="1">
      <c r="B1954" s="218"/>
      <c r="J1954" s="218"/>
      <c r="M1954" s="218"/>
    </row>
    <row r="1955" spans="2:13" s="217" customFormat="1">
      <c r="B1955" s="218"/>
      <c r="J1955" s="218"/>
      <c r="M1955" s="218"/>
    </row>
    <row r="1956" spans="2:13" s="217" customFormat="1">
      <c r="B1956" s="218"/>
      <c r="J1956" s="218"/>
      <c r="M1956" s="218"/>
    </row>
    <row r="1957" spans="2:13" s="217" customFormat="1">
      <c r="B1957" s="218"/>
      <c r="J1957" s="218"/>
      <c r="M1957" s="218"/>
    </row>
    <row r="1958" spans="2:13" s="217" customFormat="1">
      <c r="B1958" s="218"/>
      <c r="J1958" s="218"/>
      <c r="M1958" s="218"/>
    </row>
    <row r="1959" spans="2:13" s="217" customFormat="1">
      <c r="B1959" s="218"/>
      <c r="J1959" s="218"/>
      <c r="M1959" s="218"/>
    </row>
    <row r="1960" spans="2:13" s="217" customFormat="1">
      <c r="B1960" s="218"/>
      <c r="J1960" s="218"/>
      <c r="M1960" s="218"/>
    </row>
    <row r="1961" spans="2:13" s="217" customFormat="1">
      <c r="B1961" s="218"/>
      <c r="J1961" s="218"/>
      <c r="M1961" s="218"/>
    </row>
    <row r="1962" spans="2:13" s="217" customFormat="1">
      <c r="B1962" s="218"/>
      <c r="J1962" s="218"/>
      <c r="M1962" s="218"/>
    </row>
    <row r="1963" spans="2:13" s="217" customFormat="1">
      <c r="B1963" s="218"/>
      <c r="J1963" s="218"/>
      <c r="M1963" s="218"/>
    </row>
    <row r="1964" spans="2:13" s="217" customFormat="1">
      <c r="B1964" s="218"/>
      <c r="J1964" s="218"/>
      <c r="M1964" s="218"/>
    </row>
    <row r="1965" spans="2:13" s="217" customFormat="1">
      <c r="B1965" s="218"/>
      <c r="J1965" s="218"/>
      <c r="M1965" s="218"/>
    </row>
    <row r="1966" spans="2:13" s="217" customFormat="1">
      <c r="B1966" s="218"/>
      <c r="J1966" s="218"/>
      <c r="M1966" s="218"/>
    </row>
    <row r="1967" spans="2:13" s="217" customFormat="1">
      <c r="B1967" s="218"/>
      <c r="J1967" s="218"/>
      <c r="M1967" s="218"/>
    </row>
    <row r="1968" spans="2:13" s="217" customFormat="1">
      <c r="B1968" s="218"/>
      <c r="J1968" s="218"/>
      <c r="M1968" s="218"/>
    </row>
    <row r="1969" spans="2:13" s="217" customFormat="1">
      <c r="B1969" s="218"/>
      <c r="J1969" s="218"/>
      <c r="M1969" s="218"/>
    </row>
    <row r="1970" spans="2:13" s="217" customFormat="1">
      <c r="B1970" s="218"/>
      <c r="J1970" s="218"/>
      <c r="M1970" s="218"/>
    </row>
    <row r="1971" spans="2:13" s="217" customFormat="1">
      <c r="B1971" s="218"/>
      <c r="J1971" s="218"/>
      <c r="M1971" s="218"/>
    </row>
    <row r="1972" spans="2:13" s="217" customFormat="1">
      <c r="B1972" s="218"/>
      <c r="J1972" s="218"/>
      <c r="M1972" s="218"/>
    </row>
    <row r="1973" spans="2:13" s="217" customFormat="1">
      <c r="B1973" s="218"/>
      <c r="J1973" s="218"/>
      <c r="M1973" s="218"/>
    </row>
    <row r="1974" spans="2:13" s="217" customFormat="1">
      <c r="B1974" s="218"/>
      <c r="J1974" s="218"/>
      <c r="M1974" s="218"/>
    </row>
    <row r="1975" spans="2:13" s="217" customFormat="1">
      <c r="B1975" s="218"/>
      <c r="J1975" s="218"/>
      <c r="M1975" s="218"/>
    </row>
    <row r="1976" spans="2:13" s="217" customFormat="1">
      <c r="B1976" s="218"/>
      <c r="J1976" s="218"/>
      <c r="M1976" s="218"/>
    </row>
    <row r="1977" spans="2:13" s="217" customFormat="1">
      <c r="B1977" s="218"/>
      <c r="J1977" s="218"/>
      <c r="M1977" s="218"/>
    </row>
    <row r="1978" spans="2:13" s="217" customFormat="1">
      <c r="B1978" s="218"/>
      <c r="J1978" s="218"/>
      <c r="M1978" s="218"/>
    </row>
    <row r="1979" spans="2:13" s="217" customFormat="1">
      <c r="B1979" s="218"/>
      <c r="J1979" s="218"/>
      <c r="M1979" s="218"/>
    </row>
    <row r="1980" spans="2:13" s="217" customFormat="1">
      <c r="B1980" s="218"/>
      <c r="J1980" s="218"/>
      <c r="M1980" s="218"/>
    </row>
    <row r="1981" spans="2:13" s="217" customFormat="1">
      <c r="B1981" s="218"/>
      <c r="J1981" s="218"/>
      <c r="M1981" s="218"/>
    </row>
    <row r="1982" spans="2:13" s="217" customFormat="1">
      <c r="B1982" s="218"/>
      <c r="J1982" s="218"/>
      <c r="M1982" s="218"/>
    </row>
    <row r="1983" spans="2:13" s="217" customFormat="1">
      <c r="B1983" s="218"/>
      <c r="J1983" s="218"/>
      <c r="M1983" s="218"/>
    </row>
    <row r="1984" spans="2:13" s="217" customFormat="1">
      <c r="B1984" s="218"/>
      <c r="J1984" s="218"/>
      <c r="M1984" s="218"/>
    </row>
    <row r="1985" spans="2:13" s="217" customFormat="1">
      <c r="B1985" s="218"/>
      <c r="J1985" s="218"/>
      <c r="M1985" s="218"/>
    </row>
    <row r="1986" spans="2:13" s="217" customFormat="1">
      <c r="B1986" s="218"/>
      <c r="J1986" s="218"/>
      <c r="M1986" s="218"/>
    </row>
    <row r="1987" spans="2:13" s="217" customFormat="1">
      <c r="B1987" s="218"/>
      <c r="J1987" s="218"/>
      <c r="M1987" s="218"/>
    </row>
    <row r="1988" spans="2:13" s="217" customFormat="1">
      <c r="B1988" s="218"/>
      <c r="J1988" s="218"/>
      <c r="M1988" s="218"/>
    </row>
    <row r="1989" spans="2:13" s="217" customFormat="1">
      <c r="B1989" s="218"/>
      <c r="J1989" s="218"/>
      <c r="M1989" s="218"/>
    </row>
    <row r="1990" spans="2:13" s="217" customFormat="1">
      <c r="B1990" s="218"/>
      <c r="J1990" s="218"/>
      <c r="M1990" s="218"/>
    </row>
    <row r="1991" spans="2:13" s="217" customFormat="1">
      <c r="B1991" s="218"/>
      <c r="J1991" s="218"/>
      <c r="M1991" s="218"/>
    </row>
    <row r="1992" spans="2:13" s="217" customFormat="1">
      <c r="B1992" s="218"/>
      <c r="J1992" s="218"/>
      <c r="M1992" s="218"/>
    </row>
    <row r="1993" spans="2:13" s="217" customFormat="1">
      <c r="B1993" s="218"/>
      <c r="J1993" s="218"/>
      <c r="M1993" s="218"/>
    </row>
    <row r="1994" spans="2:13" s="217" customFormat="1">
      <c r="B1994" s="218"/>
      <c r="J1994" s="218"/>
      <c r="M1994" s="218"/>
    </row>
    <row r="1995" spans="2:13" s="217" customFormat="1">
      <c r="B1995" s="218"/>
      <c r="J1995" s="218"/>
      <c r="M1995" s="218"/>
    </row>
    <row r="1996" spans="2:13" s="217" customFormat="1">
      <c r="B1996" s="218"/>
      <c r="J1996" s="218"/>
      <c r="M1996" s="218"/>
    </row>
    <row r="1997" spans="2:13" s="217" customFormat="1">
      <c r="B1997" s="218"/>
      <c r="J1997" s="218"/>
      <c r="M1997" s="218"/>
    </row>
    <row r="1998" spans="2:13" s="217" customFormat="1">
      <c r="B1998" s="218"/>
      <c r="J1998" s="218"/>
      <c r="M1998" s="218"/>
    </row>
    <row r="1999" spans="2:13" s="217" customFormat="1">
      <c r="B1999" s="218"/>
      <c r="J1999" s="218"/>
      <c r="M1999" s="218"/>
    </row>
    <row r="2000" spans="2:13" s="217" customFormat="1">
      <c r="B2000" s="218"/>
      <c r="J2000" s="218"/>
      <c r="M2000" s="218"/>
    </row>
    <row r="2001" spans="2:13" s="217" customFormat="1">
      <c r="B2001" s="218"/>
      <c r="J2001" s="218"/>
      <c r="M2001" s="218"/>
    </row>
    <row r="2002" spans="2:13" s="217" customFormat="1">
      <c r="B2002" s="218"/>
      <c r="J2002" s="218"/>
      <c r="M2002" s="218"/>
    </row>
    <row r="2003" spans="2:13" s="217" customFormat="1">
      <c r="B2003" s="218"/>
      <c r="J2003" s="218"/>
      <c r="M2003" s="218"/>
    </row>
    <row r="2004" spans="2:13" s="217" customFormat="1">
      <c r="B2004" s="218"/>
      <c r="J2004" s="218"/>
      <c r="M2004" s="218"/>
    </row>
    <row r="2005" spans="2:13" s="217" customFormat="1">
      <c r="B2005" s="218"/>
      <c r="J2005" s="218"/>
      <c r="M2005" s="218"/>
    </row>
    <row r="2006" spans="2:13" s="217" customFormat="1">
      <c r="B2006" s="218"/>
      <c r="J2006" s="218"/>
      <c r="M2006" s="218"/>
    </row>
    <row r="2007" spans="2:13" s="217" customFormat="1">
      <c r="B2007" s="218"/>
      <c r="J2007" s="218"/>
      <c r="M2007" s="218"/>
    </row>
    <row r="2008" spans="2:13" s="217" customFormat="1">
      <c r="B2008" s="218"/>
      <c r="J2008" s="218"/>
      <c r="M2008" s="218"/>
    </row>
    <row r="2009" spans="2:13" s="217" customFormat="1">
      <c r="B2009" s="218"/>
      <c r="J2009" s="218"/>
      <c r="M2009" s="218"/>
    </row>
    <row r="2010" spans="2:13" s="217" customFormat="1">
      <c r="B2010" s="218"/>
      <c r="J2010" s="218"/>
      <c r="M2010" s="218"/>
    </row>
    <row r="2011" spans="2:13" s="217" customFormat="1">
      <c r="B2011" s="218"/>
      <c r="J2011" s="218"/>
      <c r="M2011" s="218"/>
    </row>
    <row r="2012" spans="2:13" s="217" customFormat="1">
      <c r="B2012" s="218"/>
      <c r="J2012" s="218"/>
      <c r="M2012" s="218"/>
    </row>
    <row r="2013" spans="2:13" s="217" customFormat="1">
      <c r="B2013" s="218"/>
      <c r="J2013" s="218"/>
      <c r="M2013" s="218"/>
    </row>
    <row r="2014" spans="2:13" s="217" customFormat="1">
      <c r="B2014" s="218"/>
      <c r="J2014" s="218"/>
      <c r="M2014" s="218"/>
    </row>
    <row r="2015" spans="2:13" s="217" customFormat="1">
      <c r="B2015" s="218"/>
      <c r="J2015" s="218"/>
      <c r="M2015" s="218"/>
    </row>
    <row r="2016" spans="2:13" s="217" customFormat="1">
      <c r="B2016" s="218"/>
      <c r="J2016" s="218"/>
      <c r="M2016" s="218"/>
    </row>
    <row r="2017" spans="2:13" s="217" customFormat="1">
      <c r="B2017" s="218"/>
      <c r="J2017" s="218"/>
      <c r="M2017" s="218"/>
    </row>
    <row r="2018" spans="2:13" s="217" customFormat="1">
      <c r="B2018" s="218"/>
      <c r="J2018" s="218"/>
      <c r="M2018" s="218"/>
    </row>
    <row r="2019" spans="2:13" s="217" customFormat="1">
      <c r="B2019" s="218"/>
      <c r="J2019" s="218"/>
      <c r="M2019" s="218"/>
    </row>
    <row r="2020" spans="2:13" s="217" customFormat="1">
      <c r="B2020" s="218"/>
      <c r="J2020" s="218"/>
      <c r="M2020" s="218"/>
    </row>
    <row r="2021" spans="2:13" s="217" customFormat="1">
      <c r="B2021" s="218"/>
      <c r="J2021" s="218"/>
      <c r="M2021" s="218"/>
    </row>
    <row r="2022" spans="2:13" s="217" customFormat="1">
      <c r="B2022" s="218"/>
      <c r="J2022" s="218"/>
      <c r="M2022" s="218"/>
    </row>
    <row r="2023" spans="2:13" s="217" customFormat="1">
      <c r="B2023" s="218"/>
      <c r="J2023" s="218"/>
      <c r="M2023" s="218"/>
    </row>
    <row r="2024" spans="2:13" s="217" customFormat="1">
      <c r="B2024" s="218"/>
      <c r="J2024" s="218"/>
      <c r="M2024" s="218"/>
    </row>
    <row r="2025" spans="2:13" s="217" customFormat="1">
      <c r="B2025" s="218"/>
      <c r="J2025" s="218"/>
      <c r="M2025" s="218"/>
    </row>
    <row r="2026" spans="2:13" s="217" customFormat="1">
      <c r="B2026" s="218"/>
      <c r="J2026" s="218"/>
      <c r="M2026" s="218"/>
    </row>
    <row r="2027" spans="2:13" s="217" customFormat="1">
      <c r="B2027" s="218"/>
      <c r="J2027" s="218"/>
      <c r="M2027" s="218"/>
    </row>
    <row r="2028" spans="2:13" s="217" customFormat="1">
      <c r="B2028" s="218"/>
      <c r="J2028" s="218"/>
      <c r="M2028" s="218"/>
    </row>
    <row r="2029" spans="2:13" s="217" customFormat="1">
      <c r="B2029" s="218"/>
      <c r="J2029" s="218"/>
      <c r="M2029" s="218"/>
    </row>
    <row r="2030" spans="2:13" s="217" customFormat="1">
      <c r="B2030" s="218"/>
      <c r="J2030" s="218"/>
      <c r="M2030" s="218"/>
    </row>
    <row r="2031" spans="2:13" s="217" customFormat="1">
      <c r="B2031" s="218"/>
      <c r="J2031" s="218"/>
      <c r="M2031" s="218"/>
    </row>
    <row r="2032" spans="2:13" s="217" customFormat="1">
      <c r="B2032" s="218"/>
      <c r="J2032" s="218"/>
      <c r="M2032" s="218"/>
    </row>
    <row r="2033" spans="2:13" s="217" customFormat="1">
      <c r="B2033" s="218"/>
      <c r="J2033" s="218"/>
      <c r="M2033" s="218"/>
    </row>
    <row r="2034" spans="2:13" s="217" customFormat="1">
      <c r="B2034" s="218"/>
      <c r="J2034" s="218"/>
      <c r="M2034" s="218"/>
    </row>
    <row r="2035" spans="2:13" s="217" customFormat="1">
      <c r="B2035" s="218"/>
      <c r="J2035" s="218"/>
      <c r="M2035" s="218"/>
    </row>
    <row r="2036" spans="2:13" s="217" customFormat="1">
      <c r="B2036" s="218"/>
      <c r="J2036" s="218"/>
      <c r="M2036" s="218"/>
    </row>
    <row r="2037" spans="2:13" s="217" customFormat="1">
      <c r="B2037" s="218"/>
      <c r="J2037" s="218"/>
      <c r="M2037" s="218"/>
    </row>
    <row r="2038" spans="2:13" s="217" customFormat="1">
      <c r="B2038" s="218"/>
      <c r="J2038" s="218"/>
      <c r="M2038" s="218"/>
    </row>
    <row r="2039" spans="2:13" s="217" customFormat="1">
      <c r="B2039" s="218"/>
      <c r="J2039" s="218"/>
      <c r="M2039" s="218"/>
    </row>
    <row r="2040" spans="2:13" s="217" customFormat="1">
      <c r="B2040" s="218"/>
      <c r="J2040" s="218"/>
      <c r="M2040" s="218"/>
    </row>
    <row r="2041" spans="2:13" s="217" customFormat="1">
      <c r="B2041" s="218"/>
      <c r="J2041" s="218"/>
      <c r="M2041" s="218"/>
    </row>
    <row r="2042" spans="2:13" s="217" customFormat="1">
      <c r="B2042" s="218"/>
      <c r="J2042" s="218"/>
      <c r="M2042" s="218"/>
    </row>
    <row r="2043" spans="2:13" s="217" customFormat="1">
      <c r="B2043" s="218"/>
      <c r="J2043" s="218"/>
      <c r="M2043" s="218"/>
    </row>
    <row r="2044" spans="2:13" s="217" customFormat="1">
      <c r="B2044" s="218"/>
      <c r="J2044" s="218"/>
      <c r="M2044" s="218"/>
    </row>
    <row r="2045" spans="2:13" s="217" customFormat="1">
      <c r="B2045" s="218"/>
      <c r="J2045" s="218"/>
      <c r="M2045" s="218"/>
    </row>
    <row r="2046" spans="2:13" s="217" customFormat="1">
      <c r="B2046" s="218"/>
      <c r="J2046" s="218"/>
      <c r="M2046" s="218"/>
    </row>
    <row r="2047" spans="2:13" s="217" customFormat="1">
      <c r="B2047" s="218"/>
      <c r="J2047" s="218"/>
      <c r="M2047" s="218"/>
    </row>
    <row r="2048" spans="2:13" s="217" customFormat="1">
      <c r="B2048" s="218"/>
      <c r="J2048" s="218"/>
      <c r="M2048" s="218"/>
    </row>
    <row r="2049" spans="2:13" s="217" customFormat="1">
      <c r="B2049" s="218"/>
      <c r="J2049" s="218"/>
      <c r="M2049" s="218"/>
    </row>
    <row r="2050" spans="2:13" s="217" customFormat="1">
      <c r="B2050" s="218"/>
      <c r="J2050" s="218"/>
      <c r="M2050" s="218"/>
    </row>
    <row r="2051" spans="2:13" s="217" customFormat="1">
      <c r="B2051" s="218"/>
      <c r="J2051" s="218"/>
      <c r="M2051" s="218"/>
    </row>
    <row r="2052" spans="2:13" s="217" customFormat="1">
      <c r="B2052" s="218"/>
      <c r="J2052" s="218"/>
      <c r="M2052" s="218"/>
    </row>
    <row r="2053" spans="2:13" s="217" customFormat="1">
      <c r="B2053" s="218"/>
      <c r="J2053" s="218"/>
      <c r="M2053" s="218"/>
    </row>
    <row r="2054" spans="2:13" s="217" customFormat="1">
      <c r="B2054" s="218"/>
      <c r="J2054" s="218"/>
      <c r="M2054" s="218"/>
    </row>
    <row r="2055" spans="2:13" s="217" customFormat="1">
      <c r="B2055" s="218"/>
      <c r="J2055" s="218"/>
      <c r="M2055" s="218"/>
    </row>
    <row r="2056" spans="2:13" s="217" customFormat="1">
      <c r="B2056" s="218"/>
      <c r="J2056" s="218"/>
      <c r="M2056" s="218"/>
    </row>
    <row r="2057" spans="2:13" s="217" customFormat="1">
      <c r="B2057" s="218"/>
      <c r="J2057" s="218"/>
      <c r="M2057" s="218"/>
    </row>
    <row r="2058" spans="2:13" s="217" customFormat="1">
      <c r="B2058" s="218"/>
      <c r="J2058" s="218"/>
      <c r="M2058" s="218"/>
    </row>
    <row r="2059" spans="2:13" s="217" customFormat="1">
      <c r="B2059" s="218"/>
      <c r="J2059" s="218"/>
      <c r="M2059" s="218"/>
    </row>
    <row r="2060" spans="2:13" s="217" customFormat="1">
      <c r="B2060" s="218"/>
      <c r="J2060" s="218"/>
      <c r="M2060" s="218"/>
    </row>
    <row r="2061" spans="2:13" s="217" customFormat="1">
      <c r="B2061" s="218"/>
      <c r="J2061" s="218"/>
      <c r="M2061" s="218"/>
    </row>
    <row r="2062" spans="2:13" s="217" customFormat="1">
      <c r="B2062" s="218"/>
      <c r="J2062" s="218"/>
      <c r="M2062" s="218"/>
    </row>
    <row r="2063" spans="2:13" s="217" customFormat="1">
      <c r="B2063" s="218"/>
      <c r="J2063" s="218"/>
      <c r="M2063" s="218"/>
    </row>
    <row r="2064" spans="2:13" s="217" customFormat="1">
      <c r="B2064" s="218"/>
      <c r="J2064" s="218"/>
      <c r="M2064" s="218"/>
    </row>
    <row r="2065" spans="2:13" s="217" customFormat="1">
      <c r="B2065" s="218"/>
      <c r="J2065" s="218"/>
      <c r="M2065" s="218"/>
    </row>
    <row r="2066" spans="2:13" s="217" customFormat="1">
      <c r="B2066" s="218"/>
      <c r="J2066" s="218"/>
      <c r="M2066" s="218"/>
    </row>
    <row r="2067" spans="2:13" s="217" customFormat="1">
      <c r="B2067" s="218"/>
      <c r="J2067" s="218"/>
      <c r="M2067" s="218"/>
    </row>
    <row r="2068" spans="2:13" s="217" customFormat="1">
      <c r="B2068" s="218"/>
      <c r="J2068" s="218"/>
      <c r="M2068" s="218"/>
    </row>
    <row r="2069" spans="2:13" s="217" customFormat="1">
      <c r="B2069" s="218"/>
      <c r="J2069" s="218"/>
      <c r="M2069" s="218"/>
    </row>
    <row r="2070" spans="2:13" s="217" customFormat="1">
      <c r="B2070" s="218"/>
      <c r="J2070" s="218"/>
      <c r="M2070" s="218"/>
    </row>
    <row r="2071" spans="2:13" s="217" customFormat="1">
      <c r="B2071" s="218"/>
      <c r="J2071" s="218"/>
      <c r="M2071" s="218"/>
    </row>
    <row r="2072" spans="2:13" s="217" customFormat="1">
      <c r="B2072" s="218"/>
      <c r="J2072" s="218"/>
      <c r="M2072" s="218"/>
    </row>
    <row r="2073" spans="2:13" s="217" customFormat="1">
      <c r="B2073" s="218"/>
      <c r="J2073" s="218"/>
      <c r="M2073" s="218"/>
    </row>
    <row r="2074" spans="2:13" s="217" customFormat="1">
      <c r="B2074" s="218"/>
      <c r="J2074" s="218"/>
      <c r="M2074" s="218"/>
    </row>
    <row r="2075" spans="2:13" s="217" customFormat="1">
      <c r="B2075" s="218"/>
      <c r="J2075" s="218"/>
      <c r="M2075" s="218"/>
    </row>
    <row r="2076" spans="2:13" s="217" customFormat="1">
      <c r="B2076" s="218"/>
      <c r="J2076" s="218"/>
      <c r="M2076" s="218"/>
    </row>
    <row r="2077" spans="2:13" s="217" customFormat="1">
      <c r="B2077" s="218"/>
      <c r="J2077" s="218"/>
      <c r="M2077" s="218"/>
    </row>
    <row r="2078" spans="2:13" s="217" customFormat="1">
      <c r="B2078" s="218"/>
      <c r="J2078" s="218"/>
      <c r="M2078" s="218"/>
    </row>
    <row r="2079" spans="2:13" s="217" customFormat="1">
      <c r="B2079" s="218"/>
      <c r="J2079" s="218"/>
      <c r="M2079" s="218"/>
    </row>
    <row r="2080" spans="2:13" s="217" customFormat="1">
      <c r="B2080" s="218"/>
      <c r="J2080" s="218"/>
      <c r="M2080" s="218"/>
    </row>
    <row r="2081" spans="2:13" s="217" customFormat="1">
      <c r="B2081" s="218"/>
      <c r="J2081" s="218"/>
      <c r="M2081" s="218"/>
    </row>
    <row r="2082" spans="2:13" s="217" customFormat="1">
      <c r="B2082" s="218"/>
      <c r="J2082" s="218"/>
      <c r="M2082" s="218"/>
    </row>
    <row r="2083" spans="2:13" s="217" customFormat="1">
      <c r="B2083" s="218"/>
      <c r="J2083" s="218"/>
      <c r="M2083" s="218"/>
    </row>
    <row r="2084" spans="2:13" s="217" customFormat="1">
      <c r="B2084" s="218"/>
      <c r="J2084" s="218"/>
      <c r="M2084" s="218"/>
    </row>
    <row r="2085" spans="2:13" s="217" customFormat="1">
      <c r="B2085" s="218"/>
      <c r="J2085" s="218"/>
      <c r="M2085" s="218"/>
    </row>
    <row r="2086" spans="2:13" s="217" customFormat="1">
      <c r="B2086" s="218"/>
      <c r="J2086" s="218"/>
      <c r="M2086" s="218"/>
    </row>
    <row r="2087" spans="2:13" s="217" customFormat="1">
      <c r="B2087" s="218"/>
      <c r="J2087" s="218"/>
      <c r="M2087" s="218"/>
    </row>
    <row r="2088" spans="2:13" s="217" customFormat="1">
      <c r="B2088" s="218"/>
      <c r="J2088" s="218"/>
      <c r="M2088" s="218"/>
    </row>
    <row r="2089" spans="2:13" s="217" customFormat="1">
      <c r="B2089" s="218"/>
      <c r="J2089" s="218"/>
      <c r="M2089" s="218"/>
    </row>
    <row r="2090" spans="2:13" s="217" customFormat="1">
      <c r="B2090" s="218"/>
      <c r="J2090" s="218"/>
      <c r="M2090" s="218"/>
    </row>
    <row r="2091" spans="2:13" s="217" customFormat="1">
      <c r="B2091" s="218"/>
      <c r="J2091" s="218"/>
      <c r="M2091" s="218"/>
    </row>
    <row r="2092" spans="2:13" s="217" customFormat="1">
      <c r="B2092" s="218"/>
      <c r="J2092" s="218"/>
      <c r="M2092" s="218"/>
    </row>
    <row r="2093" spans="2:13" s="217" customFormat="1">
      <c r="B2093" s="218"/>
      <c r="J2093" s="218"/>
      <c r="M2093" s="218"/>
    </row>
    <row r="2094" spans="2:13" s="217" customFormat="1">
      <c r="B2094" s="218"/>
      <c r="J2094" s="218"/>
      <c r="M2094" s="218"/>
    </row>
    <row r="2095" spans="2:13" s="217" customFormat="1">
      <c r="B2095" s="218"/>
      <c r="J2095" s="218"/>
      <c r="M2095" s="218"/>
    </row>
    <row r="2096" spans="2:13" s="217" customFormat="1">
      <c r="B2096" s="218"/>
      <c r="J2096" s="218"/>
      <c r="M2096" s="218"/>
    </row>
    <row r="2097" spans="2:13" s="217" customFormat="1">
      <c r="B2097" s="218"/>
      <c r="J2097" s="218"/>
      <c r="M2097" s="218"/>
    </row>
    <row r="2098" spans="2:13" s="217" customFormat="1">
      <c r="B2098" s="218"/>
      <c r="J2098" s="218"/>
      <c r="M2098" s="218"/>
    </row>
    <row r="2099" spans="2:13" s="217" customFormat="1">
      <c r="B2099" s="218"/>
      <c r="J2099" s="218"/>
      <c r="M2099" s="218"/>
    </row>
    <row r="2100" spans="2:13" s="217" customFormat="1">
      <c r="B2100" s="218"/>
      <c r="J2100" s="218"/>
      <c r="M2100" s="218"/>
    </row>
    <row r="2101" spans="2:13" s="217" customFormat="1">
      <c r="B2101" s="218"/>
      <c r="J2101" s="218"/>
      <c r="M2101" s="218"/>
    </row>
    <row r="2102" spans="2:13" s="217" customFormat="1">
      <c r="B2102" s="218"/>
      <c r="J2102" s="218"/>
      <c r="M2102" s="218"/>
    </row>
    <row r="2103" spans="2:13" s="217" customFormat="1">
      <c r="B2103" s="218"/>
      <c r="J2103" s="218"/>
      <c r="M2103" s="218"/>
    </row>
    <row r="2104" spans="2:13" s="217" customFormat="1">
      <c r="B2104" s="218"/>
      <c r="J2104" s="218"/>
      <c r="M2104" s="218"/>
    </row>
    <row r="2105" spans="2:13" s="217" customFormat="1">
      <c r="B2105" s="218"/>
      <c r="J2105" s="218"/>
      <c r="M2105" s="218"/>
    </row>
    <row r="2106" spans="2:13" s="217" customFormat="1">
      <c r="B2106" s="218"/>
      <c r="J2106" s="218"/>
      <c r="M2106" s="218"/>
    </row>
    <row r="2107" spans="2:13" s="217" customFormat="1">
      <c r="B2107" s="218"/>
      <c r="J2107" s="218"/>
      <c r="M2107" s="218"/>
    </row>
    <row r="2108" spans="2:13" s="217" customFormat="1">
      <c r="B2108" s="218"/>
      <c r="J2108" s="218"/>
      <c r="M2108" s="218"/>
    </row>
    <row r="2109" spans="2:13" s="217" customFormat="1">
      <c r="B2109" s="218"/>
      <c r="J2109" s="218"/>
      <c r="M2109" s="218"/>
    </row>
    <row r="2110" spans="2:13" s="217" customFormat="1">
      <c r="B2110" s="218"/>
      <c r="J2110" s="218"/>
      <c r="M2110" s="218"/>
    </row>
    <row r="2111" spans="2:13" s="217" customFormat="1">
      <c r="B2111" s="218"/>
      <c r="J2111" s="218"/>
      <c r="M2111" s="218"/>
    </row>
    <row r="2112" spans="2:13" s="217" customFormat="1">
      <c r="B2112" s="218"/>
      <c r="J2112" s="218"/>
      <c r="M2112" s="218"/>
    </row>
    <row r="2113" spans="2:13" s="217" customFormat="1">
      <c r="B2113" s="218"/>
      <c r="J2113" s="218"/>
      <c r="M2113" s="218"/>
    </row>
    <row r="2114" spans="2:13" s="217" customFormat="1">
      <c r="B2114" s="218"/>
      <c r="J2114" s="218"/>
      <c r="M2114" s="218"/>
    </row>
    <row r="2115" spans="2:13" s="217" customFormat="1">
      <c r="B2115" s="218"/>
      <c r="J2115" s="218"/>
      <c r="M2115" s="218"/>
    </row>
    <row r="2116" spans="2:13" s="217" customFormat="1">
      <c r="B2116" s="218"/>
      <c r="J2116" s="218"/>
      <c r="M2116" s="218"/>
    </row>
    <row r="2117" spans="2:13" s="217" customFormat="1">
      <c r="B2117" s="218"/>
      <c r="J2117" s="218"/>
      <c r="M2117" s="218"/>
    </row>
    <row r="2118" spans="2:13" s="217" customFormat="1">
      <c r="B2118" s="218"/>
      <c r="J2118" s="218"/>
      <c r="M2118" s="218"/>
    </row>
    <row r="2119" spans="2:13" s="217" customFormat="1">
      <c r="B2119" s="218"/>
      <c r="J2119" s="218"/>
      <c r="M2119" s="218"/>
    </row>
    <row r="2120" spans="2:13" s="217" customFormat="1">
      <c r="B2120" s="218"/>
      <c r="J2120" s="218"/>
      <c r="M2120" s="218"/>
    </row>
    <row r="2121" spans="2:13" s="217" customFormat="1">
      <c r="B2121" s="218"/>
      <c r="J2121" s="218"/>
      <c r="M2121" s="218"/>
    </row>
    <row r="2122" spans="2:13" s="217" customFormat="1">
      <c r="B2122" s="218"/>
      <c r="J2122" s="218"/>
      <c r="M2122" s="218"/>
    </row>
    <row r="2123" spans="2:13" s="217" customFormat="1">
      <c r="B2123" s="218"/>
      <c r="J2123" s="218"/>
      <c r="M2123" s="218"/>
    </row>
    <row r="2124" spans="2:13" s="217" customFormat="1">
      <c r="B2124" s="218"/>
      <c r="J2124" s="218"/>
      <c r="M2124" s="218"/>
    </row>
    <row r="2125" spans="2:13" s="217" customFormat="1">
      <c r="B2125" s="218"/>
      <c r="J2125" s="218"/>
      <c r="M2125" s="218"/>
    </row>
    <row r="2126" spans="2:13" s="217" customFormat="1">
      <c r="B2126" s="218"/>
      <c r="J2126" s="218"/>
      <c r="M2126" s="218"/>
    </row>
    <row r="2127" spans="2:13" s="217" customFormat="1">
      <c r="B2127" s="218"/>
      <c r="J2127" s="218"/>
      <c r="M2127" s="218"/>
    </row>
    <row r="2128" spans="2:13" s="217" customFormat="1">
      <c r="B2128" s="218"/>
      <c r="J2128" s="218"/>
      <c r="M2128" s="218"/>
    </row>
    <row r="2129" spans="2:13" s="217" customFormat="1">
      <c r="B2129" s="218"/>
      <c r="J2129" s="218"/>
      <c r="M2129" s="218"/>
    </row>
    <row r="2130" spans="2:13" s="217" customFormat="1">
      <c r="B2130" s="218"/>
      <c r="J2130" s="218"/>
      <c r="M2130" s="218"/>
    </row>
    <row r="2131" spans="2:13" s="217" customFormat="1">
      <c r="B2131" s="218"/>
      <c r="J2131" s="218"/>
      <c r="M2131" s="218"/>
    </row>
    <row r="2132" spans="2:13" s="217" customFormat="1">
      <c r="B2132" s="218"/>
      <c r="J2132" s="218"/>
      <c r="M2132" s="218"/>
    </row>
    <row r="2133" spans="2:13" s="217" customFormat="1">
      <c r="B2133" s="218"/>
      <c r="J2133" s="218"/>
      <c r="M2133" s="218"/>
    </row>
    <row r="2134" spans="2:13" s="217" customFormat="1">
      <c r="B2134" s="218"/>
      <c r="J2134" s="218"/>
      <c r="M2134" s="218"/>
    </row>
    <row r="2135" spans="2:13" s="217" customFormat="1">
      <c r="B2135" s="218"/>
      <c r="J2135" s="218"/>
      <c r="M2135" s="218"/>
    </row>
    <row r="2136" spans="2:13" s="217" customFormat="1">
      <c r="B2136" s="218"/>
      <c r="J2136" s="218"/>
      <c r="M2136" s="218"/>
    </row>
    <row r="2137" spans="2:13" s="217" customFormat="1">
      <c r="B2137" s="218"/>
      <c r="J2137" s="218"/>
      <c r="M2137" s="218"/>
    </row>
    <row r="2138" spans="2:13" s="217" customFormat="1">
      <c r="B2138" s="218"/>
      <c r="J2138" s="218"/>
      <c r="M2138" s="218"/>
    </row>
    <row r="2139" spans="2:13" s="217" customFormat="1">
      <c r="B2139" s="218"/>
      <c r="J2139" s="218"/>
      <c r="M2139" s="218"/>
    </row>
    <row r="2140" spans="2:13" s="217" customFormat="1">
      <c r="B2140" s="218"/>
      <c r="J2140" s="218"/>
      <c r="M2140" s="218"/>
    </row>
    <row r="2141" spans="2:13" s="217" customFormat="1">
      <c r="B2141" s="218"/>
      <c r="J2141" s="218"/>
      <c r="M2141" s="218"/>
    </row>
    <row r="2142" spans="2:13" s="217" customFormat="1">
      <c r="B2142" s="218"/>
      <c r="J2142" s="218"/>
      <c r="M2142" s="218"/>
    </row>
    <row r="2143" spans="2:13" s="217" customFormat="1">
      <c r="B2143" s="218"/>
      <c r="J2143" s="218"/>
      <c r="M2143" s="218"/>
    </row>
    <row r="2144" spans="2:13" s="217" customFormat="1">
      <c r="B2144" s="218"/>
      <c r="J2144" s="218"/>
      <c r="M2144" s="218"/>
    </row>
    <row r="2145" spans="2:13" s="217" customFormat="1">
      <c r="B2145" s="218"/>
      <c r="J2145" s="218"/>
      <c r="M2145" s="218"/>
    </row>
    <row r="2146" spans="2:13" s="217" customFormat="1">
      <c r="B2146" s="218"/>
      <c r="J2146" s="218"/>
      <c r="M2146" s="218"/>
    </row>
    <row r="2147" spans="2:13" s="217" customFormat="1">
      <c r="B2147" s="218"/>
      <c r="J2147" s="218"/>
      <c r="M2147" s="218"/>
    </row>
    <row r="2148" spans="2:13" s="217" customFormat="1">
      <c r="B2148" s="218"/>
      <c r="J2148" s="218"/>
      <c r="M2148" s="218"/>
    </row>
    <row r="2149" spans="2:13" s="217" customFormat="1">
      <c r="B2149" s="218"/>
      <c r="J2149" s="218"/>
      <c r="M2149" s="218"/>
    </row>
    <row r="2150" spans="2:13" s="217" customFormat="1">
      <c r="B2150" s="218"/>
      <c r="J2150" s="218"/>
      <c r="M2150" s="218"/>
    </row>
    <row r="2151" spans="2:13" s="217" customFormat="1">
      <c r="B2151" s="218"/>
      <c r="J2151" s="218"/>
      <c r="M2151" s="218"/>
    </row>
    <row r="2152" spans="2:13" s="217" customFormat="1">
      <c r="B2152" s="218"/>
      <c r="J2152" s="218"/>
      <c r="M2152" s="218"/>
    </row>
    <row r="2153" spans="2:13" s="217" customFormat="1">
      <c r="B2153" s="218"/>
      <c r="J2153" s="218"/>
      <c r="M2153" s="218"/>
    </row>
    <row r="2154" spans="2:13" s="217" customFormat="1">
      <c r="B2154" s="218"/>
      <c r="J2154" s="218"/>
      <c r="M2154" s="218"/>
    </row>
    <row r="2155" spans="2:13" s="217" customFormat="1">
      <c r="B2155" s="218"/>
      <c r="J2155" s="218"/>
      <c r="M2155" s="218"/>
    </row>
    <row r="2156" spans="2:13" s="217" customFormat="1">
      <c r="B2156" s="218"/>
      <c r="J2156" s="218"/>
      <c r="M2156" s="218"/>
    </row>
    <row r="2157" spans="2:13" s="217" customFormat="1">
      <c r="B2157" s="218"/>
      <c r="J2157" s="218"/>
      <c r="M2157" s="218"/>
    </row>
    <row r="2158" spans="2:13" s="217" customFormat="1">
      <c r="B2158" s="218"/>
      <c r="J2158" s="218"/>
      <c r="M2158" s="218"/>
    </row>
    <row r="2159" spans="2:13" s="217" customFormat="1">
      <c r="B2159" s="218"/>
      <c r="J2159" s="218"/>
      <c r="M2159" s="218"/>
    </row>
    <row r="2160" spans="2:13" s="217" customFormat="1">
      <c r="B2160" s="218"/>
      <c r="J2160" s="218"/>
      <c r="M2160" s="218"/>
    </row>
    <row r="2161" spans="2:13" s="217" customFormat="1">
      <c r="B2161" s="218"/>
      <c r="J2161" s="218"/>
      <c r="M2161" s="218"/>
    </row>
    <row r="2162" spans="2:13" s="217" customFormat="1">
      <c r="B2162" s="218"/>
      <c r="J2162" s="218"/>
      <c r="M2162" s="218"/>
    </row>
    <row r="2163" spans="2:13" s="217" customFormat="1">
      <c r="B2163" s="218"/>
      <c r="J2163" s="218"/>
      <c r="M2163" s="218"/>
    </row>
    <row r="2164" spans="2:13" s="217" customFormat="1">
      <c r="B2164" s="218"/>
      <c r="J2164" s="218"/>
      <c r="M2164" s="218"/>
    </row>
    <row r="2165" spans="2:13" s="217" customFormat="1">
      <c r="B2165" s="218"/>
      <c r="J2165" s="218"/>
      <c r="M2165" s="218"/>
    </row>
    <row r="2166" spans="2:13" s="217" customFormat="1">
      <c r="B2166" s="218"/>
      <c r="J2166" s="218"/>
      <c r="M2166" s="218"/>
    </row>
    <row r="2167" spans="2:13" s="217" customFormat="1">
      <c r="B2167" s="218"/>
      <c r="J2167" s="218"/>
      <c r="M2167" s="218"/>
    </row>
    <row r="2168" spans="2:13" s="217" customFormat="1">
      <c r="B2168" s="218"/>
      <c r="J2168" s="218"/>
      <c r="M2168" s="218"/>
    </row>
    <row r="2169" spans="2:13" s="217" customFormat="1">
      <c r="B2169" s="218"/>
      <c r="J2169" s="218"/>
      <c r="M2169" s="218"/>
    </row>
    <row r="2170" spans="2:13" s="217" customFormat="1">
      <c r="B2170" s="218"/>
      <c r="J2170" s="218"/>
      <c r="M2170" s="218"/>
    </row>
    <row r="2171" spans="2:13" s="217" customFormat="1">
      <c r="B2171" s="218"/>
      <c r="J2171" s="218"/>
      <c r="M2171" s="218"/>
    </row>
    <row r="2172" spans="2:13" s="217" customFormat="1">
      <c r="B2172" s="218"/>
      <c r="J2172" s="218"/>
      <c r="M2172" s="218"/>
    </row>
    <row r="2173" spans="2:13" s="217" customFormat="1">
      <c r="B2173" s="218"/>
      <c r="J2173" s="218"/>
      <c r="M2173" s="218"/>
    </row>
    <row r="2174" spans="2:13" s="217" customFormat="1">
      <c r="B2174" s="218"/>
      <c r="J2174" s="218"/>
      <c r="M2174" s="218"/>
    </row>
    <row r="2175" spans="2:13" s="217" customFormat="1">
      <c r="B2175" s="218"/>
      <c r="J2175" s="218"/>
      <c r="M2175" s="218"/>
    </row>
    <row r="2176" spans="2:13" s="217" customFormat="1">
      <c r="B2176" s="218"/>
      <c r="J2176" s="218"/>
      <c r="M2176" s="218"/>
    </row>
    <row r="2177" spans="2:13" s="217" customFormat="1">
      <c r="B2177" s="218"/>
      <c r="J2177" s="218"/>
      <c r="M2177" s="218"/>
    </row>
    <row r="2178" spans="2:13" s="217" customFormat="1">
      <c r="B2178" s="218"/>
      <c r="J2178" s="218"/>
      <c r="M2178" s="218"/>
    </row>
    <row r="2179" spans="2:13" s="217" customFormat="1">
      <c r="B2179" s="218"/>
      <c r="J2179" s="218"/>
      <c r="M2179" s="218"/>
    </row>
    <row r="2180" spans="2:13" s="217" customFormat="1">
      <c r="B2180" s="218"/>
      <c r="J2180" s="218"/>
      <c r="M2180" s="218"/>
    </row>
    <row r="2181" spans="2:13" s="217" customFormat="1">
      <c r="B2181" s="218"/>
      <c r="J2181" s="218"/>
      <c r="M2181" s="218"/>
    </row>
    <row r="2182" spans="2:13" s="217" customFormat="1">
      <c r="B2182" s="218"/>
      <c r="J2182" s="218"/>
      <c r="M2182" s="218"/>
    </row>
    <row r="2183" spans="2:13" s="217" customFormat="1">
      <c r="B2183" s="218"/>
      <c r="J2183" s="218"/>
      <c r="M2183" s="218"/>
    </row>
    <row r="2184" spans="2:13" s="217" customFormat="1">
      <c r="B2184" s="218"/>
      <c r="J2184" s="218"/>
      <c r="M2184" s="218"/>
    </row>
    <row r="2185" spans="2:13" s="217" customFormat="1">
      <c r="B2185" s="218"/>
      <c r="J2185" s="218"/>
      <c r="M2185" s="218"/>
    </row>
    <row r="2186" spans="2:13" s="217" customFormat="1">
      <c r="B2186" s="218"/>
      <c r="J2186" s="218"/>
      <c r="M2186" s="218"/>
    </row>
    <row r="2187" spans="2:13" s="217" customFormat="1">
      <c r="B2187" s="218"/>
      <c r="J2187" s="218"/>
      <c r="M2187" s="218"/>
    </row>
    <row r="2188" spans="2:13" s="217" customFormat="1">
      <c r="B2188" s="218"/>
      <c r="J2188" s="218"/>
      <c r="M2188" s="218"/>
    </row>
    <row r="2189" spans="2:13" s="217" customFormat="1">
      <c r="B2189" s="218"/>
      <c r="J2189" s="218"/>
      <c r="M2189" s="218"/>
    </row>
    <row r="2190" spans="2:13" s="217" customFormat="1">
      <c r="B2190" s="218"/>
      <c r="J2190" s="218"/>
      <c r="M2190" s="218"/>
    </row>
    <row r="2191" spans="2:13" s="217" customFormat="1">
      <c r="B2191" s="218"/>
      <c r="J2191" s="218"/>
      <c r="M2191" s="218"/>
    </row>
    <row r="2192" spans="2:13" s="217" customFormat="1">
      <c r="B2192" s="218"/>
      <c r="J2192" s="218"/>
      <c r="M2192" s="218"/>
    </row>
    <row r="2193" spans="2:13" s="217" customFormat="1">
      <c r="B2193" s="218"/>
      <c r="J2193" s="218"/>
      <c r="M2193" s="218"/>
    </row>
    <row r="2194" spans="2:13" s="217" customFormat="1">
      <c r="B2194" s="218"/>
      <c r="J2194" s="218"/>
      <c r="M2194" s="218"/>
    </row>
    <row r="2195" spans="2:13" s="217" customFormat="1">
      <c r="B2195" s="218"/>
      <c r="J2195" s="218"/>
      <c r="M2195" s="218"/>
    </row>
    <row r="2196" spans="2:13" s="217" customFormat="1">
      <c r="B2196" s="218"/>
      <c r="J2196" s="218"/>
      <c r="M2196" s="218"/>
    </row>
    <row r="2197" spans="2:13" s="217" customFormat="1">
      <c r="B2197" s="218"/>
      <c r="J2197" s="218"/>
      <c r="M2197" s="218"/>
    </row>
    <row r="2198" spans="2:13" s="217" customFormat="1">
      <c r="B2198" s="218"/>
      <c r="J2198" s="218"/>
      <c r="M2198" s="218"/>
    </row>
    <row r="2199" spans="2:13" s="217" customFormat="1">
      <c r="B2199" s="218"/>
      <c r="J2199" s="218"/>
      <c r="M2199" s="218"/>
    </row>
    <row r="2200" spans="2:13" s="217" customFormat="1">
      <c r="B2200" s="218"/>
      <c r="J2200" s="218"/>
      <c r="M2200" s="218"/>
    </row>
    <row r="2201" spans="2:13" s="217" customFormat="1">
      <c r="B2201" s="218"/>
      <c r="J2201" s="218"/>
      <c r="M2201" s="218"/>
    </row>
    <row r="2202" spans="2:13" s="217" customFormat="1">
      <c r="B2202" s="218"/>
      <c r="J2202" s="218"/>
      <c r="M2202" s="218"/>
    </row>
    <row r="2203" spans="2:13" s="217" customFormat="1">
      <c r="B2203" s="218"/>
      <c r="J2203" s="218"/>
      <c r="M2203" s="218"/>
    </row>
    <row r="2204" spans="2:13" s="217" customFormat="1">
      <c r="B2204" s="218"/>
      <c r="J2204" s="218"/>
      <c r="M2204" s="218"/>
    </row>
    <row r="2205" spans="2:13" s="217" customFormat="1">
      <c r="B2205" s="218"/>
      <c r="J2205" s="218"/>
      <c r="M2205" s="218"/>
    </row>
    <row r="2206" spans="2:13" s="217" customFormat="1">
      <c r="B2206" s="218"/>
      <c r="J2206" s="218"/>
      <c r="M2206" s="218"/>
    </row>
    <row r="2207" spans="2:13" s="217" customFormat="1">
      <c r="B2207" s="218"/>
      <c r="J2207" s="218"/>
      <c r="M2207" s="218"/>
    </row>
    <row r="2208" spans="2:13" s="217" customFormat="1">
      <c r="B2208" s="218"/>
      <c r="J2208" s="218"/>
      <c r="M2208" s="218"/>
    </row>
    <row r="2209" spans="2:13" s="217" customFormat="1">
      <c r="B2209" s="218"/>
      <c r="J2209" s="218"/>
      <c r="M2209" s="218"/>
    </row>
    <row r="2210" spans="2:13" s="217" customFormat="1">
      <c r="B2210" s="218"/>
      <c r="J2210" s="218"/>
      <c r="M2210" s="218"/>
    </row>
    <row r="2211" spans="2:13" s="217" customFormat="1">
      <c r="B2211" s="218"/>
      <c r="J2211" s="218"/>
      <c r="M2211" s="218"/>
    </row>
    <row r="2212" spans="2:13" s="217" customFormat="1">
      <c r="B2212" s="218"/>
      <c r="J2212" s="218"/>
      <c r="M2212" s="218"/>
    </row>
    <row r="2213" spans="2:13" s="217" customFormat="1">
      <c r="B2213" s="218"/>
      <c r="J2213" s="218"/>
      <c r="M2213" s="218"/>
    </row>
    <row r="2214" spans="2:13" s="217" customFormat="1">
      <c r="B2214" s="218"/>
      <c r="J2214" s="218"/>
      <c r="M2214" s="218"/>
    </row>
    <row r="2215" spans="2:13" s="217" customFormat="1">
      <c r="B2215" s="218"/>
      <c r="J2215" s="218"/>
      <c r="M2215" s="218"/>
    </row>
    <row r="2216" spans="2:13" s="217" customFormat="1">
      <c r="B2216" s="218"/>
      <c r="J2216" s="218"/>
      <c r="M2216" s="218"/>
    </row>
    <row r="2217" spans="2:13" s="217" customFormat="1">
      <c r="B2217" s="218"/>
      <c r="J2217" s="218"/>
      <c r="M2217" s="218"/>
    </row>
    <row r="2218" spans="2:13" s="217" customFormat="1">
      <c r="B2218" s="218"/>
      <c r="J2218" s="218"/>
      <c r="M2218" s="218"/>
    </row>
    <row r="2219" spans="2:13" s="217" customFormat="1">
      <c r="B2219" s="218"/>
      <c r="J2219" s="218"/>
      <c r="M2219" s="218"/>
    </row>
    <row r="2220" spans="2:13" s="217" customFormat="1">
      <c r="B2220" s="218"/>
      <c r="J2220" s="218"/>
      <c r="M2220" s="218"/>
    </row>
    <row r="2221" spans="2:13" s="217" customFormat="1">
      <c r="B2221" s="218"/>
      <c r="J2221" s="218"/>
      <c r="M2221" s="218"/>
    </row>
    <row r="2222" spans="2:13" s="217" customFormat="1">
      <c r="B2222" s="218"/>
      <c r="J2222" s="218"/>
      <c r="M2222" s="218"/>
    </row>
    <row r="2223" spans="2:13" s="217" customFormat="1">
      <c r="B2223" s="218"/>
      <c r="J2223" s="218"/>
      <c r="M2223" s="218"/>
    </row>
    <row r="2224" spans="2:13" s="217" customFormat="1">
      <c r="B2224" s="218"/>
      <c r="J2224" s="218"/>
      <c r="M2224" s="218"/>
    </row>
    <row r="2225" spans="2:13" s="217" customFormat="1">
      <c r="B2225" s="218"/>
      <c r="J2225" s="218"/>
      <c r="M2225" s="218"/>
    </row>
    <row r="2226" spans="2:13" s="217" customFormat="1">
      <c r="B2226" s="218"/>
      <c r="J2226" s="218"/>
      <c r="M2226" s="218"/>
    </row>
    <row r="2227" spans="2:13" s="217" customFormat="1">
      <c r="B2227" s="218"/>
      <c r="J2227" s="218"/>
      <c r="M2227" s="218"/>
    </row>
    <row r="2228" spans="2:13" s="217" customFormat="1">
      <c r="B2228" s="218"/>
      <c r="J2228" s="218"/>
      <c r="M2228" s="218"/>
    </row>
    <row r="2229" spans="2:13" s="217" customFormat="1">
      <c r="B2229" s="218"/>
      <c r="J2229" s="218"/>
      <c r="M2229" s="218"/>
    </row>
    <row r="2230" spans="2:13" s="217" customFormat="1">
      <c r="B2230" s="218"/>
      <c r="J2230" s="218"/>
      <c r="M2230" s="218"/>
    </row>
    <row r="2231" spans="2:13" s="217" customFormat="1">
      <c r="B2231" s="218"/>
      <c r="J2231" s="218"/>
      <c r="M2231" s="218"/>
    </row>
    <row r="2232" spans="2:13" s="217" customFormat="1">
      <c r="B2232" s="218"/>
      <c r="J2232" s="218"/>
      <c r="M2232" s="218"/>
    </row>
    <row r="2233" spans="2:13" s="217" customFormat="1">
      <c r="B2233" s="218"/>
      <c r="J2233" s="218"/>
      <c r="M2233" s="218"/>
    </row>
    <row r="2234" spans="2:13" s="217" customFormat="1">
      <c r="B2234" s="218"/>
      <c r="J2234" s="218"/>
      <c r="M2234" s="218"/>
    </row>
    <row r="2235" spans="2:13" s="217" customFormat="1">
      <c r="B2235" s="218"/>
      <c r="J2235" s="218"/>
      <c r="M2235" s="218"/>
    </row>
    <row r="2236" spans="2:13" s="217" customFormat="1">
      <c r="B2236" s="218"/>
      <c r="J2236" s="218"/>
      <c r="M2236" s="218"/>
    </row>
    <row r="2237" spans="2:13" s="217" customFormat="1">
      <c r="B2237" s="218"/>
      <c r="J2237" s="218"/>
      <c r="M2237" s="218"/>
    </row>
    <row r="2238" spans="2:13" s="217" customFormat="1">
      <c r="B2238" s="218"/>
      <c r="J2238" s="218"/>
      <c r="M2238" s="218"/>
    </row>
    <row r="2239" spans="2:13" s="217" customFormat="1">
      <c r="B2239" s="218"/>
      <c r="J2239" s="218"/>
      <c r="M2239" s="218"/>
    </row>
    <row r="2240" spans="2:13" s="217" customFormat="1">
      <c r="B2240" s="218"/>
      <c r="J2240" s="218"/>
      <c r="M2240" s="218"/>
    </row>
    <row r="2241" spans="2:13" s="217" customFormat="1">
      <c r="B2241" s="218"/>
      <c r="J2241" s="218"/>
      <c r="M2241" s="218"/>
    </row>
    <row r="2242" spans="2:13" s="217" customFormat="1">
      <c r="B2242" s="218"/>
      <c r="J2242" s="218"/>
      <c r="M2242" s="218"/>
    </row>
    <row r="2243" spans="2:13" s="217" customFormat="1">
      <c r="B2243" s="218"/>
      <c r="J2243" s="218"/>
      <c r="M2243" s="218"/>
    </row>
    <row r="2244" spans="2:13" s="217" customFormat="1">
      <c r="B2244" s="218"/>
      <c r="J2244" s="218"/>
      <c r="M2244" s="218"/>
    </row>
    <row r="2245" spans="2:13" s="217" customFormat="1">
      <c r="B2245" s="218"/>
      <c r="J2245" s="218"/>
      <c r="M2245" s="218"/>
    </row>
    <row r="2246" spans="2:13" s="217" customFormat="1">
      <c r="B2246" s="218"/>
      <c r="J2246" s="218"/>
      <c r="M2246" s="218"/>
    </row>
    <row r="2247" spans="2:13" s="217" customFormat="1">
      <c r="B2247" s="218"/>
      <c r="J2247" s="218"/>
      <c r="M2247" s="218"/>
    </row>
    <row r="2248" spans="2:13" s="217" customFormat="1">
      <c r="B2248" s="218"/>
      <c r="J2248" s="218"/>
      <c r="M2248" s="218"/>
    </row>
    <row r="2249" spans="2:13" s="217" customFormat="1">
      <c r="B2249" s="218"/>
      <c r="J2249" s="218"/>
      <c r="M2249" s="218"/>
    </row>
    <row r="2250" spans="2:13" s="217" customFormat="1">
      <c r="B2250" s="218"/>
      <c r="J2250" s="218"/>
      <c r="M2250" s="218"/>
    </row>
    <row r="2251" spans="2:13" s="217" customFormat="1">
      <c r="B2251" s="218"/>
      <c r="J2251" s="218"/>
      <c r="M2251" s="218"/>
    </row>
    <row r="2252" spans="2:13" s="217" customFormat="1">
      <c r="B2252" s="218"/>
      <c r="J2252" s="218"/>
      <c r="M2252" s="218"/>
    </row>
    <row r="2253" spans="2:13" s="217" customFormat="1">
      <c r="B2253" s="218"/>
      <c r="J2253" s="218"/>
      <c r="M2253" s="218"/>
    </row>
    <row r="2254" spans="2:13" s="217" customFormat="1">
      <c r="B2254" s="218"/>
      <c r="J2254" s="218"/>
      <c r="M2254" s="218"/>
    </row>
    <row r="2255" spans="2:13" s="217" customFormat="1">
      <c r="B2255" s="218"/>
      <c r="J2255" s="218"/>
      <c r="M2255" s="218"/>
    </row>
    <row r="2256" spans="2:13" s="217" customFormat="1">
      <c r="B2256" s="218"/>
      <c r="J2256" s="218"/>
      <c r="M2256" s="218"/>
    </row>
    <row r="2257" spans="2:13" s="217" customFormat="1">
      <c r="B2257" s="218"/>
      <c r="J2257" s="218"/>
      <c r="M2257" s="218"/>
    </row>
    <row r="2258" spans="2:13" s="217" customFormat="1">
      <c r="B2258" s="218"/>
      <c r="J2258" s="218"/>
      <c r="M2258" s="218"/>
    </row>
    <row r="2259" spans="2:13" s="217" customFormat="1">
      <c r="B2259" s="218"/>
      <c r="J2259" s="218"/>
      <c r="M2259" s="218"/>
    </row>
    <row r="2260" spans="2:13" s="217" customFormat="1">
      <c r="B2260" s="218"/>
      <c r="J2260" s="218"/>
      <c r="M2260" s="218"/>
    </row>
    <row r="2261" spans="2:13" s="217" customFormat="1">
      <c r="B2261" s="218"/>
      <c r="J2261" s="218"/>
      <c r="M2261" s="218"/>
    </row>
    <row r="2262" spans="2:13" s="217" customFormat="1">
      <c r="B2262" s="218"/>
      <c r="J2262" s="218"/>
      <c r="M2262" s="218"/>
    </row>
    <row r="2263" spans="2:13" s="217" customFormat="1">
      <c r="B2263" s="218"/>
      <c r="J2263" s="218"/>
      <c r="M2263" s="218"/>
    </row>
    <row r="2264" spans="2:13" s="217" customFormat="1">
      <c r="B2264" s="218"/>
      <c r="J2264" s="218"/>
      <c r="M2264" s="218"/>
    </row>
    <row r="2265" spans="2:13" s="217" customFormat="1">
      <c r="B2265" s="218"/>
      <c r="J2265" s="218"/>
      <c r="M2265" s="218"/>
    </row>
    <row r="2266" spans="2:13" s="217" customFormat="1">
      <c r="B2266" s="218"/>
      <c r="J2266" s="218"/>
      <c r="M2266" s="218"/>
    </row>
    <row r="2267" spans="2:13" s="217" customFormat="1">
      <c r="B2267" s="218"/>
      <c r="J2267" s="218"/>
      <c r="M2267" s="218"/>
    </row>
    <row r="2268" spans="2:13" s="217" customFormat="1">
      <c r="B2268" s="218"/>
      <c r="J2268" s="218"/>
      <c r="M2268" s="218"/>
    </row>
    <row r="2269" spans="2:13" s="217" customFormat="1">
      <c r="B2269" s="218"/>
      <c r="J2269" s="218"/>
      <c r="M2269" s="218"/>
    </row>
    <row r="2270" spans="2:13" s="217" customFormat="1">
      <c r="B2270" s="218"/>
      <c r="J2270" s="218"/>
      <c r="M2270" s="218"/>
    </row>
    <row r="2271" spans="2:13" s="217" customFormat="1">
      <c r="B2271" s="218"/>
      <c r="J2271" s="218"/>
      <c r="M2271" s="218"/>
    </row>
    <row r="2272" spans="2:13" s="217" customFormat="1">
      <c r="B2272" s="218"/>
      <c r="J2272" s="218"/>
      <c r="M2272" s="218"/>
    </row>
    <row r="2273" spans="2:13" s="217" customFormat="1">
      <c r="B2273" s="218"/>
      <c r="J2273" s="218"/>
      <c r="M2273" s="218"/>
    </row>
    <row r="2274" spans="2:13" s="217" customFormat="1">
      <c r="B2274" s="218"/>
      <c r="J2274" s="218"/>
      <c r="M2274" s="218"/>
    </row>
    <row r="2275" spans="2:13" s="217" customFormat="1">
      <c r="B2275" s="218"/>
      <c r="J2275" s="218"/>
      <c r="M2275" s="218"/>
    </row>
    <row r="2276" spans="2:13" s="217" customFormat="1">
      <c r="B2276" s="218"/>
      <c r="J2276" s="218"/>
      <c r="M2276" s="218"/>
    </row>
    <row r="2277" spans="2:13" s="217" customFormat="1">
      <c r="B2277" s="218"/>
      <c r="J2277" s="218"/>
      <c r="M2277" s="218"/>
    </row>
    <row r="2278" spans="2:13" s="217" customFormat="1">
      <c r="B2278" s="218"/>
      <c r="J2278" s="218"/>
      <c r="M2278" s="218"/>
    </row>
    <row r="2279" spans="2:13" s="217" customFormat="1">
      <c r="B2279" s="218"/>
      <c r="J2279" s="218"/>
      <c r="M2279" s="218"/>
    </row>
    <row r="2280" spans="2:13" s="217" customFormat="1">
      <c r="B2280" s="218"/>
      <c r="J2280" s="218"/>
      <c r="M2280" s="218"/>
    </row>
    <row r="2281" spans="2:13" s="217" customFormat="1">
      <c r="B2281" s="218"/>
      <c r="J2281" s="218"/>
      <c r="M2281" s="218"/>
    </row>
    <row r="2282" spans="2:13" s="217" customFormat="1">
      <c r="B2282" s="218"/>
      <c r="J2282" s="218"/>
      <c r="M2282" s="218"/>
    </row>
    <row r="2283" spans="2:13" s="217" customFormat="1">
      <c r="B2283" s="218"/>
      <c r="J2283" s="218"/>
      <c r="M2283" s="218"/>
    </row>
    <row r="2284" spans="2:13" s="217" customFormat="1">
      <c r="B2284" s="218"/>
      <c r="J2284" s="218"/>
      <c r="M2284" s="218"/>
    </row>
    <row r="2285" spans="2:13" s="217" customFormat="1">
      <c r="B2285" s="218"/>
      <c r="J2285" s="218"/>
      <c r="M2285" s="218"/>
    </row>
    <row r="2286" spans="2:13" s="217" customFormat="1">
      <c r="B2286" s="218"/>
      <c r="J2286" s="218"/>
      <c r="M2286" s="218"/>
    </row>
    <row r="2287" spans="2:13" s="217" customFormat="1">
      <c r="B2287" s="218"/>
      <c r="J2287" s="218"/>
      <c r="M2287" s="218"/>
    </row>
    <row r="2288" spans="2:13" s="217" customFormat="1">
      <c r="B2288" s="218"/>
      <c r="J2288" s="218"/>
      <c r="M2288" s="218"/>
    </row>
    <row r="2289" spans="2:13" s="217" customFormat="1">
      <c r="B2289" s="218"/>
      <c r="J2289" s="218"/>
      <c r="M2289" s="218"/>
    </row>
    <row r="2290" spans="2:13" s="217" customFormat="1">
      <c r="B2290" s="218"/>
      <c r="J2290" s="218"/>
      <c r="M2290" s="218"/>
    </row>
    <row r="2291" spans="2:13" s="217" customFormat="1">
      <c r="B2291" s="218"/>
      <c r="J2291" s="218"/>
      <c r="M2291" s="218"/>
    </row>
    <row r="2292" spans="2:13" s="217" customFormat="1">
      <c r="B2292" s="218"/>
      <c r="J2292" s="218"/>
      <c r="M2292" s="218"/>
    </row>
    <row r="2293" spans="2:13" s="217" customFormat="1">
      <c r="B2293" s="218"/>
      <c r="J2293" s="218"/>
      <c r="M2293" s="218"/>
    </row>
    <row r="2294" spans="2:13" s="217" customFormat="1">
      <c r="B2294" s="218"/>
      <c r="J2294" s="218"/>
      <c r="M2294" s="218"/>
    </row>
    <row r="2295" spans="2:13" s="217" customFormat="1">
      <c r="B2295" s="218"/>
      <c r="J2295" s="218"/>
      <c r="M2295" s="218"/>
    </row>
    <row r="2296" spans="2:13" s="217" customFormat="1">
      <c r="B2296" s="218"/>
      <c r="J2296" s="218"/>
      <c r="M2296" s="218"/>
    </row>
    <row r="2297" spans="2:13" s="217" customFormat="1">
      <c r="B2297" s="218"/>
      <c r="J2297" s="218"/>
      <c r="M2297" s="218"/>
    </row>
    <row r="2298" spans="2:13" s="217" customFormat="1">
      <c r="B2298" s="218"/>
      <c r="J2298" s="218"/>
      <c r="M2298" s="218"/>
    </row>
    <row r="2299" spans="2:13" s="217" customFormat="1">
      <c r="B2299" s="218"/>
      <c r="J2299" s="218"/>
      <c r="M2299" s="218"/>
    </row>
    <row r="2300" spans="2:13" s="217" customFormat="1">
      <c r="B2300" s="218"/>
      <c r="J2300" s="218"/>
      <c r="M2300" s="218"/>
    </row>
    <row r="2301" spans="2:13" s="217" customFormat="1">
      <c r="B2301" s="218"/>
      <c r="J2301" s="218"/>
      <c r="M2301" s="218"/>
    </row>
    <row r="2302" spans="2:13" s="217" customFormat="1">
      <c r="B2302" s="218"/>
      <c r="J2302" s="218"/>
      <c r="M2302" s="218"/>
    </row>
    <row r="2303" spans="2:13" s="217" customFormat="1">
      <c r="B2303" s="218"/>
      <c r="J2303" s="218"/>
      <c r="M2303" s="218"/>
    </row>
    <row r="2304" spans="2:13" s="217" customFormat="1">
      <c r="B2304" s="218"/>
      <c r="J2304" s="218"/>
      <c r="M2304" s="218"/>
    </row>
    <row r="2305" spans="2:13" s="217" customFormat="1">
      <c r="B2305" s="218"/>
      <c r="J2305" s="218"/>
      <c r="M2305" s="218"/>
    </row>
    <row r="2306" spans="2:13" s="217" customFormat="1">
      <c r="B2306" s="218"/>
      <c r="J2306" s="218"/>
      <c r="M2306" s="218"/>
    </row>
    <row r="2307" spans="2:13" s="217" customFormat="1">
      <c r="B2307" s="218"/>
      <c r="J2307" s="218"/>
      <c r="M2307" s="218"/>
    </row>
    <row r="2308" spans="2:13" s="217" customFormat="1">
      <c r="B2308" s="218"/>
      <c r="J2308" s="218"/>
      <c r="M2308" s="218"/>
    </row>
    <row r="2309" spans="2:13" s="217" customFormat="1">
      <c r="B2309" s="218"/>
      <c r="J2309" s="218"/>
      <c r="M2309" s="218"/>
    </row>
    <row r="2310" spans="2:13" s="217" customFormat="1">
      <c r="B2310" s="218"/>
      <c r="J2310" s="218"/>
      <c r="M2310" s="218"/>
    </row>
    <row r="2311" spans="2:13" s="217" customFormat="1">
      <c r="B2311" s="218"/>
      <c r="J2311" s="218"/>
      <c r="M2311" s="218"/>
    </row>
    <row r="2312" spans="2:13" s="217" customFormat="1">
      <c r="B2312" s="218"/>
      <c r="J2312" s="218"/>
      <c r="M2312" s="218"/>
    </row>
    <row r="2313" spans="2:13" s="217" customFormat="1">
      <c r="B2313" s="218"/>
      <c r="J2313" s="218"/>
      <c r="M2313" s="218"/>
    </row>
    <row r="2314" spans="2:13" s="217" customFormat="1">
      <c r="B2314" s="218"/>
      <c r="J2314" s="218"/>
      <c r="M2314" s="218"/>
    </row>
    <row r="2315" spans="2:13" s="217" customFormat="1">
      <c r="B2315" s="218"/>
      <c r="J2315" s="218"/>
      <c r="M2315" s="218"/>
    </row>
    <row r="2316" spans="2:13" s="217" customFormat="1">
      <c r="B2316" s="218"/>
      <c r="J2316" s="218"/>
      <c r="M2316" s="218"/>
    </row>
    <row r="2317" spans="2:13" s="217" customFormat="1">
      <c r="B2317" s="218"/>
      <c r="J2317" s="218"/>
      <c r="M2317" s="218"/>
    </row>
    <row r="2318" spans="2:13" s="217" customFormat="1">
      <c r="B2318" s="218"/>
      <c r="J2318" s="218"/>
      <c r="M2318" s="218"/>
    </row>
    <row r="2319" spans="2:13" s="217" customFormat="1">
      <c r="B2319" s="218"/>
      <c r="J2319" s="218"/>
      <c r="M2319" s="218"/>
    </row>
    <row r="2320" spans="2:13" s="217" customFormat="1">
      <c r="B2320" s="218"/>
      <c r="J2320" s="218"/>
      <c r="M2320" s="218"/>
    </row>
    <row r="2321" spans="2:13" s="217" customFormat="1">
      <c r="B2321" s="218"/>
      <c r="J2321" s="218"/>
      <c r="M2321" s="218"/>
    </row>
    <row r="2322" spans="2:13" s="217" customFormat="1">
      <c r="B2322" s="218"/>
      <c r="J2322" s="218"/>
      <c r="M2322" s="218"/>
    </row>
    <row r="2323" spans="2:13" s="217" customFormat="1">
      <c r="B2323" s="218"/>
      <c r="J2323" s="218"/>
      <c r="M2323" s="218"/>
    </row>
    <row r="2324" spans="2:13" s="217" customFormat="1">
      <c r="B2324" s="218"/>
      <c r="J2324" s="218"/>
      <c r="M2324" s="218"/>
    </row>
    <row r="2325" spans="2:13" s="217" customFormat="1">
      <c r="B2325" s="218"/>
      <c r="J2325" s="218"/>
      <c r="M2325" s="218"/>
    </row>
    <row r="2326" spans="2:13" s="217" customFormat="1">
      <c r="B2326" s="218"/>
      <c r="J2326" s="218"/>
      <c r="M2326" s="218"/>
    </row>
    <row r="2327" spans="2:13" s="217" customFormat="1">
      <c r="B2327" s="218"/>
      <c r="J2327" s="218"/>
      <c r="M2327" s="218"/>
    </row>
    <row r="2328" spans="2:13" s="217" customFormat="1">
      <c r="B2328" s="218"/>
      <c r="J2328" s="218"/>
      <c r="M2328" s="218"/>
    </row>
    <row r="2329" spans="2:13" s="217" customFormat="1">
      <c r="B2329" s="218"/>
      <c r="J2329" s="218"/>
      <c r="M2329" s="218"/>
    </row>
    <row r="2330" spans="2:13" s="217" customFormat="1">
      <c r="B2330" s="218"/>
      <c r="J2330" s="218"/>
      <c r="M2330" s="218"/>
    </row>
    <row r="2331" spans="2:13" s="217" customFormat="1">
      <c r="B2331" s="218"/>
      <c r="J2331" s="218"/>
      <c r="M2331" s="218"/>
    </row>
    <row r="2332" spans="2:13" s="217" customFormat="1">
      <c r="B2332" s="218"/>
      <c r="J2332" s="218"/>
      <c r="M2332" s="218"/>
    </row>
    <row r="2333" spans="2:13" s="217" customFormat="1">
      <c r="B2333" s="218"/>
      <c r="J2333" s="218"/>
      <c r="M2333" s="218"/>
    </row>
    <row r="2334" spans="2:13" s="217" customFormat="1">
      <c r="B2334" s="218"/>
      <c r="J2334" s="218"/>
      <c r="M2334" s="218"/>
    </row>
    <row r="2335" spans="2:13" s="217" customFormat="1">
      <c r="B2335" s="218"/>
      <c r="J2335" s="218"/>
      <c r="M2335" s="218"/>
    </row>
    <row r="2336" spans="2:13" s="217" customFormat="1">
      <c r="B2336" s="218"/>
      <c r="J2336" s="218"/>
      <c r="M2336" s="218"/>
    </row>
    <row r="2337" spans="2:13" s="217" customFormat="1">
      <c r="B2337" s="218"/>
      <c r="J2337" s="218"/>
      <c r="M2337" s="218"/>
    </row>
    <row r="2338" spans="2:13" s="217" customFormat="1">
      <c r="B2338" s="218"/>
      <c r="J2338" s="218"/>
      <c r="M2338" s="218"/>
    </row>
    <row r="2339" spans="2:13" s="217" customFormat="1">
      <c r="B2339" s="218"/>
      <c r="J2339" s="218"/>
      <c r="M2339" s="218"/>
    </row>
    <row r="2340" spans="2:13" s="217" customFormat="1">
      <c r="B2340" s="218"/>
      <c r="J2340" s="218"/>
      <c r="M2340" s="218"/>
    </row>
    <row r="2341" spans="2:13" s="217" customFormat="1">
      <c r="B2341" s="218"/>
      <c r="J2341" s="218"/>
      <c r="M2341" s="218"/>
    </row>
    <row r="2342" spans="2:13" s="217" customFormat="1">
      <c r="B2342" s="218"/>
      <c r="J2342" s="218"/>
      <c r="M2342" s="218"/>
    </row>
    <row r="2343" spans="2:13" s="217" customFormat="1">
      <c r="B2343" s="218"/>
      <c r="J2343" s="218"/>
      <c r="M2343" s="218"/>
    </row>
    <row r="2344" spans="2:13" s="217" customFormat="1">
      <c r="B2344" s="218"/>
      <c r="J2344" s="218"/>
      <c r="M2344" s="218"/>
    </row>
    <row r="2345" spans="2:13" s="217" customFormat="1">
      <c r="B2345" s="218"/>
      <c r="J2345" s="218"/>
      <c r="M2345" s="218"/>
    </row>
    <row r="2346" spans="2:13" s="217" customFormat="1">
      <c r="B2346" s="218"/>
      <c r="J2346" s="218"/>
      <c r="M2346" s="218"/>
    </row>
    <row r="2347" spans="2:13" s="217" customFormat="1">
      <c r="B2347" s="218"/>
      <c r="J2347" s="218"/>
      <c r="M2347" s="218"/>
    </row>
    <row r="2348" spans="2:13" s="217" customFormat="1">
      <c r="B2348" s="218"/>
      <c r="J2348" s="218"/>
      <c r="M2348" s="218"/>
    </row>
    <row r="2349" spans="2:13" s="217" customFormat="1">
      <c r="B2349" s="218"/>
      <c r="J2349" s="218"/>
      <c r="M2349" s="218"/>
    </row>
    <row r="2350" spans="2:13" s="217" customFormat="1">
      <c r="B2350" s="218"/>
      <c r="J2350" s="218"/>
      <c r="M2350" s="218"/>
    </row>
    <row r="2351" spans="2:13" s="217" customFormat="1">
      <c r="B2351" s="218"/>
      <c r="J2351" s="218"/>
      <c r="M2351" s="218"/>
    </row>
    <row r="2352" spans="2:13" s="217" customFormat="1">
      <c r="B2352" s="218"/>
      <c r="J2352" s="218"/>
      <c r="M2352" s="218"/>
    </row>
    <row r="2353" spans="2:13" s="217" customFormat="1">
      <c r="B2353" s="218"/>
      <c r="J2353" s="218"/>
      <c r="M2353" s="218"/>
    </row>
    <row r="2354" spans="2:13" s="217" customFormat="1">
      <c r="B2354" s="218"/>
      <c r="J2354" s="218"/>
      <c r="M2354" s="218"/>
    </row>
    <row r="2355" spans="2:13" s="217" customFormat="1">
      <c r="B2355" s="218"/>
      <c r="J2355" s="218"/>
      <c r="M2355" s="218"/>
    </row>
    <row r="2356" spans="2:13" s="217" customFormat="1">
      <c r="B2356" s="218"/>
      <c r="J2356" s="218"/>
      <c r="M2356" s="218"/>
    </row>
    <row r="2357" spans="2:13" s="217" customFormat="1">
      <c r="B2357" s="218"/>
      <c r="J2357" s="218"/>
      <c r="M2357" s="218"/>
    </row>
    <row r="2358" spans="2:13" s="217" customFormat="1">
      <c r="B2358" s="218"/>
      <c r="J2358" s="218"/>
      <c r="M2358" s="218"/>
    </row>
    <row r="2359" spans="2:13" s="217" customFormat="1">
      <c r="B2359" s="218"/>
      <c r="J2359" s="218"/>
      <c r="M2359" s="218"/>
    </row>
    <row r="2360" spans="2:13" s="217" customFormat="1">
      <c r="B2360" s="218"/>
      <c r="J2360" s="218"/>
      <c r="M2360" s="218"/>
    </row>
    <row r="2361" spans="2:13" s="217" customFormat="1">
      <c r="B2361" s="218"/>
      <c r="J2361" s="218"/>
      <c r="M2361" s="218"/>
    </row>
    <row r="2362" spans="2:13" s="217" customFormat="1">
      <c r="B2362" s="218"/>
      <c r="J2362" s="218"/>
      <c r="M2362" s="218"/>
    </row>
    <row r="2363" spans="2:13" s="217" customFormat="1">
      <c r="B2363" s="218"/>
      <c r="J2363" s="218"/>
      <c r="M2363" s="218"/>
    </row>
    <row r="2364" spans="2:13" s="217" customFormat="1">
      <c r="B2364" s="218"/>
      <c r="J2364" s="218"/>
      <c r="M2364" s="218"/>
    </row>
    <row r="2365" spans="2:13" s="217" customFormat="1">
      <c r="B2365" s="218"/>
      <c r="J2365" s="218"/>
      <c r="M2365" s="218"/>
    </row>
    <row r="2366" spans="2:13" s="217" customFormat="1">
      <c r="B2366" s="218"/>
      <c r="J2366" s="218"/>
      <c r="M2366" s="218"/>
    </row>
    <row r="2367" spans="2:13" s="217" customFormat="1">
      <c r="B2367" s="218"/>
      <c r="J2367" s="218"/>
      <c r="M2367" s="218"/>
    </row>
    <row r="2368" spans="2:13" s="217" customFormat="1">
      <c r="B2368" s="218"/>
      <c r="J2368" s="218"/>
      <c r="M2368" s="218"/>
    </row>
    <row r="2369" spans="2:13" s="217" customFormat="1">
      <c r="B2369" s="218"/>
      <c r="J2369" s="218"/>
      <c r="M2369" s="218"/>
    </row>
    <row r="2370" spans="2:13" s="217" customFormat="1">
      <c r="B2370" s="218"/>
      <c r="J2370" s="218"/>
      <c r="M2370" s="218"/>
    </row>
    <row r="2371" spans="2:13" s="217" customFormat="1">
      <c r="B2371" s="218"/>
      <c r="J2371" s="218"/>
      <c r="M2371" s="218"/>
    </row>
    <row r="2372" spans="2:13" s="217" customFormat="1">
      <c r="B2372" s="218"/>
      <c r="J2372" s="218"/>
      <c r="M2372" s="218"/>
    </row>
    <row r="2373" spans="2:13" s="217" customFormat="1">
      <c r="B2373" s="218"/>
      <c r="J2373" s="218"/>
      <c r="M2373" s="218"/>
    </row>
    <row r="2374" spans="2:13" s="217" customFormat="1">
      <c r="B2374" s="218"/>
      <c r="J2374" s="218"/>
      <c r="M2374" s="218"/>
    </row>
    <row r="2375" spans="2:13" s="217" customFormat="1">
      <c r="B2375" s="218"/>
      <c r="J2375" s="218"/>
      <c r="M2375" s="218"/>
    </row>
    <row r="2376" spans="2:13" s="217" customFormat="1">
      <c r="B2376" s="218"/>
      <c r="J2376" s="218"/>
      <c r="M2376" s="218"/>
    </row>
    <row r="2377" spans="2:13" s="217" customFormat="1">
      <c r="B2377" s="218"/>
      <c r="J2377" s="218"/>
      <c r="M2377" s="218"/>
    </row>
    <row r="2378" spans="2:13" s="217" customFormat="1">
      <c r="B2378" s="218"/>
      <c r="J2378" s="218"/>
      <c r="M2378" s="218"/>
    </row>
    <row r="2379" spans="2:13" s="217" customFormat="1">
      <c r="B2379" s="218"/>
      <c r="J2379" s="218"/>
      <c r="M2379" s="218"/>
    </row>
    <row r="2380" spans="2:13" s="217" customFormat="1">
      <c r="B2380" s="218"/>
      <c r="J2380" s="218"/>
      <c r="M2380" s="218"/>
    </row>
    <row r="2381" spans="2:13" s="217" customFormat="1">
      <c r="B2381" s="218"/>
      <c r="J2381" s="218"/>
      <c r="M2381" s="218"/>
    </row>
    <row r="2382" spans="2:13" s="217" customFormat="1">
      <c r="B2382" s="218"/>
      <c r="J2382" s="218"/>
      <c r="M2382" s="218"/>
    </row>
    <row r="2383" spans="2:13" s="217" customFormat="1">
      <c r="B2383" s="218"/>
      <c r="J2383" s="218"/>
      <c r="M2383" s="218"/>
    </row>
    <row r="2384" spans="2:13" s="217" customFormat="1">
      <c r="B2384" s="218"/>
      <c r="J2384" s="218"/>
      <c r="M2384" s="218"/>
    </row>
    <row r="2385" spans="2:13" s="217" customFormat="1">
      <c r="B2385" s="218"/>
      <c r="J2385" s="218"/>
      <c r="M2385" s="218"/>
    </row>
    <row r="2386" spans="2:13" s="217" customFormat="1">
      <c r="B2386" s="218"/>
      <c r="J2386" s="218"/>
      <c r="M2386" s="218"/>
    </row>
    <row r="2387" spans="2:13" s="217" customFormat="1">
      <c r="B2387" s="218"/>
      <c r="J2387" s="218"/>
      <c r="M2387" s="218"/>
    </row>
    <row r="2388" spans="2:13" s="217" customFormat="1">
      <c r="B2388" s="218"/>
      <c r="J2388" s="218"/>
      <c r="M2388" s="218"/>
    </row>
    <row r="2389" spans="2:13" s="217" customFormat="1">
      <c r="B2389" s="218"/>
      <c r="J2389" s="218"/>
      <c r="M2389" s="218"/>
    </row>
    <row r="2390" spans="2:13" s="217" customFormat="1">
      <c r="B2390" s="218"/>
      <c r="J2390" s="218"/>
      <c r="M2390" s="218"/>
    </row>
    <row r="2391" spans="2:13" s="217" customFormat="1">
      <c r="B2391" s="218"/>
      <c r="J2391" s="218"/>
      <c r="M2391" s="218"/>
    </row>
    <row r="2392" spans="2:13" s="217" customFormat="1">
      <c r="B2392" s="218"/>
      <c r="J2392" s="218"/>
      <c r="M2392" s="218"/>
    </row>
    <row r="2393" spans="2:13" s="217" customFormat="1">
      <c r="B2393" s="218"/>
      <c r="J2393" s="218"/>
      <c r="M2393" s="218"/>
    </row>
    <row r="2394" spans="2:13" s="217" customFormat="1">
      <c r="B2394" s="218"/>
      <c r="J2394" s="218"/>
      <c r="M2394" s="218"/>
    </row>
    <row r="2395" spans="2:13" s="217" customFormat="1">
      <c r="B2395" s="218"/>
      <c r="J2395" s="218"/>
      <c r="M2395" s="218"/>
    </row>
    <row r="2396" spans="2:13" s="217" customFormat="1">
      <c r="B2396" s="218"/>
      <c r="J2396" s="218"/>
      <c r="M2396" s="218"/>
    </row>
    <row r="2397" spans="2:13" s="217" customFormat="1">
      <c r="B2397" s="218"/>
      <c r="J2397" s="218"/>
      <c r="M2397" s="218"/>
    </row>
    <row r="2398" spans="2:13" s="217" customFormat="1">
      <c r="B2398" s="218"/>
      <c r="J2398" s="218"/>
      <c r="M2398" s="218"/>
    </row>
    <row r="2399" spans="2:13" s="217" customFormat="1">
      <c r="B2399" s="218"/>
      <c r="J2399" s="218"/>
      <c r="M2399" s="218"/>
    </row>
    <row r="2400" spans="2:13" s="217" customFormat="1">
      <c r="B2400" s="218"/>
      <c r="J2400" s="218"/>
      <c r="M2400" s="218"/>
    </row>
    <row r="2401" spans="2:13" s="217" customFormat="1">
      <c r="B2401" s="218"/>
      <c r="J2401" s="218"/>
      <c r="M2401" s="218"/>
    </row>
    <row r="2402" spans="2:13" s="217" customFormat="1">
      <c r="B2402" s="218"/>
      <c r="J2402" s="218"/>
      <c r="M2402" s="218"/>
    </row>
    <row r="2403" spans="2:13" s="217" customFormat="1">
      <c r="B2403" s="218"/>
      <c r="J2403" s="218"/>
      <c r="M2403" s="218"/>
    </row>
    <row r="2404" spans="2:13" s="217" customFormat="1">
      <c r="B2404" s="218"/>
      <c r="J2404" s="218"/>
      <c r="M2404" s="218"/>
    </row>
    <row r="2405" spans="2:13" s="217" customFormat="1">
      <c r="B2405" s="218"/>
      <c r="J2405" s="218"/>
      <c r="M2405" s="218"/>
    </row>
    <row r="2406" spans="2:13" s="217" customFormat="1">
      <c r="B2406" s="218"/>
      <c r="J2406" s="218"/>
      <c r="M2406" s="218"/>
    </row>
    <row r="2407" spans="2:13" s="217" customFormat="1">
      <c r="B2407" s="218"/>
      <c r="J2407" s="218"/>
      <c r="M2407" s="218"/>
    </row>
    <row r="2408" spans="2:13" s="217" customFormat="1">
      <c r="B2408" s="218"/>
      <c r="J2408" s="218"/>
      <c r="M2408" s="218"/>
    </row>
    <row r="2409" spans="2:13" s="217" customFormat="1">
      <c r="B2409" s="218"/>
      <c r="J2409" s="218"/>
      <c r="M2409" s="218"/>
    </row>
    <row r="2410" spans="2:13" s="217" customFormat="1">
      <c r="B2410" s="218"/>
      <c r="J2410" s="218"/>
      <c r="M2410" s="218"/>
    </row>
    <row r="2411" spans="2:13" s="217" customFormat="1">
      <c r="B2411" s="218"/>
      <c r="J2411" s="218"/>
      <c r="M2411" s="218"/>
    </row>
    <row r="2412" spans="2:13" s="217" customFormat="1">
      <c r="B2412" s="218"/>
      <c r="J2412" s="218"/>
      <c r="M2412" s="218"/>
    </row>
    <row r="2413" spans="2:13" s="217" customFormat="1">
      <c r="B2413" s="218"/>
      <c r="J2413" s="218"/>
      <c r="M2413" s="218"/>
    </row>
    <row r="2414" spans="2:13" s="217" customFormat="1">
      <c r="B2414" s="218"/>
      <c r="J2414" s="218"/>
      <c r="M2414" s="218"/>
    </row>
    <row r="2415" spans="2:13" s="217" customFormat="1">
      <c r="B2415" s="218"/>
      <c r="J2415" s="218"/>
      <c r="M2415" s="218"/>
    </row>
    <row r="2416" spans="2:13" s="217" customFormat="1">
      <c r="B2416" s="218"/>
      <c r="J2416" s="218"/>
      <c r="M2416" s="218"/>
    </row>
    <row r="2417" spans="2:13" s="217" customFormat="1">
      <c r="B2417" s="218"/>
      <c r="J2417" s="218"/>
      <c r="M2417" s="218"/>
    </row>
    <row r="2418" spans="2:13" s="217" customFormat="1">
      <c r="B2418" s="218"/>
      <c r="J2418" s="218"/>
      <c r="M2418" s="218"/>
    </row>
    <row r="2419" spans="2:13" s="217" customFormat="1">
      <c r="B2419" s="218"/>
      <c r="J2419" s="218"/>
      <c r="M2419" s="218"/>
    </row>
    <row r="2420" spans="2:13" s="217" customFormat="1">
      <c r="B2420" s="218"/>
      <c r="J2420" s="218"/>
      <c r="M2420" s="218"/>
    </row>
    <row r="2421" spans="2:13" s="217" customFormat="1">
      <c r="B2421" s="218"/>
      <c r="J2421" s="218"/>
      <c r="M2421" s="218"/>
    </row>
    <row r="2422" spans="2:13" s="217" customFormat="1">
      <c r="B2422" s="218"/>
      <c r="J2422" s="218"/>
      <c r="M2422" s="218"/>
    </row>
    <row r="2423" spans="2:13" s="217" customFormat="1">
      <c r="B2423" s="218"/>
      <c r="J2423" s="218"/>
      <c r="M2423" s="218"/>
    </row>
    <row r="2424" spans="2:13" s="217" customFormat="1">
      <c r="B2424" s="218"/>
      <c r="J2424" s="218"/>
      <c r="M2424" s="218"/>
    </row>
    <row r="2425" spans="2:13" s="217" customFormat="1">
      <c r="B2425" s="218"/>
      <c r="J2425" s="218"/>
      <c r="M2425" s="218"/>
    </row>
    <row r="2426" spans="2:13" s="217" customFormat="1">
      <c r="B2426" s="218"/>
      <c r="J2426" s="218"/>
      <c r="M2426" s="218"/>
    </row>
    <row r="2427" spans="2:13" s="217" customFormat="1">
      <c r="B2427" s="218"/>
      <c r="J2427" s="218"/>
      <c r="M2427" s="218"/>
    </row>
    <row r="2428" spans="2:13" s="217" customFormat="1">
      <c r="B2428" s="218"/>
      <c r="J2428" s="218"/>
      <c r="M2428" s="218"/>
    </row>
    <row r="2429" spans="2:13" s="217" customFormat="1">
      <c r="B2429" s="218"/>
      <c r="J2429" s="218"/>
      <c r="M2429" s="218"/>
    </row>
    <row r="2430" spans="2:13" s="217" customFormat="1">
      <c r="B2430" s="218"/>
      <c r="J2430" s="218"/>
      <c r="M2430" s="218"/>
    </row>
    <row r="2431" spans="2:13" s="217" customFormat="1">
      <c r="B2431" s="218"/>
      <c r="J2431" s="218"/>
      <c r="M2431" s="218"/>
    </row>
    <row r="2432" spans="2:13" s="217" customFormat="1">
      <c r="B2432" s="218"/>
      <c r="J2432" s="218"/>
      <c r="M2432" s="218"/>
    </row>
    <row r="2433" spans="2:13" s="217" customFormat="1">
      <c r="B2433" s="218"/>
      <c r="J2433" s="218"/>
      <c r="M2433" s="218"/>
    </row>
    <row r="2434" spans="2:13" s="217" customFormat="1">
      <c r="B2434" s="218"/>
      <c r="J2434" s="218"/>
      <c r="M2434" s="218"/>
    </row>
    <row r="2435" spans="2:13" s="217" customFormat="1">
      <c r="B2435" s="218"/>
      <c r="J2435" s="218"/>
      <c r="M2435" s="218"/>
    </row>
    <row r="2436" spans="2:13" s="217" customFormat="1">
      <c r="B2436" s="218"/>
      <c r="J2436" s="218"/>
      <c r="M2436" s="218"/>
    </row>
    <row r="2437" spans="2:13" s="217" customFormat="1">
      <c r="B2437" s="218"/>
      <c r="J2437" s="218"/>
      <c r="M2437" s="218"/>
    </row>
    <row r="2438" spans="2:13" s="217" customFormat="1">
      <c r="B2438" s="218"/>
      <c r="J2438" s="218"/>
      <c r="M2438" s="218"/>
    </row>
    <row r="2439" spans="2:13" s="217" customFormat="1">
      <c r="B2439" s="218"/>
      <c r="J2439" s="218"/>
      <c r="M2439" s="218"/>
    </row>
    <row r="2440" spans="2:13" s="217" customFormat="1">
      <c r="B2440" s="218"/>
      <c r="J2440" s="218"/>
      <c r="M2440" s="218"/>
    </row>
    <row r="2441" spans="2:13" s="217" customFormat="1">
      <c r="B2441" s="218"/>
      <c r="J2441" s="218"/>
      <c r="M2441" s="218"/>
    </row>
    <row r="2442" spans="2:13" s="217" customFormat="1">
      <c r="B2442" s="218"/>
      <c r="J2442" s="218"/>
      <c r="M2442" s="218"/>
    </row>
    <row r="2443" spans="2:13" s="217" customFormat="1">
      <c r="B2443" s="218"/>
      <c r="J2443" s="218"/>
      <c r="M2443" s="218"/>
    </row>
    <row r="2444" spans="2:13" s="217" customFormat="1">
      <c r="B2444" s="218"/>
      <c r="J2444" s="218"/>
      <c r="M2444" s="218"/>
    </row>
    <row r="2445" spans="2:13" s="217" customFormat="1">
      <c r="B2445" s="218"/>
      <c r="J2445" s="218"/>
      <c r="M2445" s="218"/>
    </row>
    <row r="2446" spans="2:13" s="217" customFormat="1">
      <c r="B2446" s="218"/>
      <c r="J2446" s="218"/>
      <c r="M2446" s="218"/>
    </row>
    <row r="2447" spans="2:13" s="217" customFormat="1">
      <c r="B2447" s="218"/>
      <c r="J2447" s="218"/>
      <c r="M2447" s="218"/>
    </row>
    <row r="2448" spans="2:13" s="217" customFormat="1">
      <c r="B2448" s="218"/>
      <c r="J2448" s="218"/>
      <c r="M2448" s="218"/>
    </row>
    <row r="2449" spans="2:13" s="217" customFormat="1">
      <c r="B2449" s="218"/>
      <c r="J2449" s="218"/>
      <c r="M2449" s="218"/>
    </row>
    <row r="2450" spans="2:13" s="217" customFormat="1">
      <c r="B2450" s="218"/>
      <c r="J2450" s="218"/>
      <c r="M2450" s="218"/>
    </row>
    <row r="2451" spans="2:13" s="217" customFormat="1">
      <c r="B2451" s="218"/>
      <c r="J2451" s="218"/>
      <c r="M2451" s="218"/>
    </row>
    <row r="2452" spans="2:13" s="217" customFormat="1">
      <c r="B2452" s="218"/>
      <c r="J2452" s="218"/>
      <c r="M2452" s="218"/>
    </row>
    <row r="2453" spans="2:13" s="217" customFormat="1">
      <c r="B2453" s="218"/>
      <c r="J2453" s="218"/>
      <c r="M2453" s="218"/>
    </row>
    <row r="2454" spans="2:13" s="217" customFormat="1">
      <c r="B2454" s="218"/>
      <c r="J2454" s="218"/>
      <c r="M2454" s="218"/>
    </row>
    <row r="2455" spans="2:13" s="217" customFormat="1">
      <c r="B2455" s="218"/>
      <c r="J2455" s="218"/>
      <c r="M2455" s="218"/>
    </row>
    <row r="2456" spans="2:13" s="217" customFormat="1">
      <c r="B2456" s="218"/>
      <c r="J2456" s="218"/>
      <c r="M2456" s="218"/>
    </row>
    <row r="2457" spans="2:13" s="217" customFormat="1">
      <c r="B2457" s="218"/>
      <c r="J2457" s="218"/>
      <c r="M2457" s="218"/>
    </row>
    <row r="2458" spans="2:13" s="217" customFormat="1">
      <c r="B2458" s="218"/>
      <c r="J2458" s="218"/>
      <c r="M2458" s="218"/>
    </row>
    <row r="2459" spans="2:13" s="217" customFormat="1">
      <c r="B2459" s="218"/>
      <c r="J2459" s="218"/>
      <c r="M2459" s="218"/>
    </row>
    <row r="2460" spans="2:13" s="217" customFormat="1">
      <c r="B2460" s="218"/>
      <c r="J2460" s="218"/>
      <c r="M2460" s="218"/>
    </row>
    <row r="2461" spans="2:13" s="217" customFormat="1">
      <c r="B2461" s="218"/>
      <c r="J2461" s="218"/>
      <c r="M2461" s="218"/>
    </row>
    <row r="2462" spans="2:13" s="217" customFormat="1">
      <c r="B2462" s="218"/>
      <c r="J2462" s="218"/>
      <c r="M2462" s="218"/>
    </row>
    <row r="2463" spans="2:13" s="217" customFormat="1">
      <c r="B2463" s="218"/>
      <c r="J2463" s="218"/>
      <c r="M2463" s="218"/>
    </row>
    <row r="2464" spans="2:13" s="217" customFormat="1">
      <c r="B2464" s="218"/>
      <c r="J2464" s="218"/>
      <c r="M2464" s="218"/>
    </row>
    <row r="2465" spans="2:13" s="217" customFormat="1">
      <c r="B2465" s="218"/>
      <c r="J2465" s="218"/>
      <c r="M2465" s="218"/>
    </row>
    <row r="2466" spans="2:13" s="217" customFormat="1">
      <c r="B2466" s="218"/>
      <c r="J2466" s="218"/>
      <c r="M2466" s="218"/>
    </row>
    <row r="2467" spans="2:13" s="217" customFormat="1">
      <c r="B2467" s="218"/>
      <c r="J2467" s="218"/>
      <c r="M2467" s="218"/>
    </row>
    <row r="2468" spans="2:13" s="217" customFormat="1">
      <c r="B2468" s="218"/>
      <c r="J2468" s="218"/>
      <c r="M2468" s="218"/>
    </row>
    <row r="2469" spans="2:13" s="217" customFormat="1">
      <c r="B2469" s="218"/>
      <c r="J2469" s="218"/>
      <c r="M2469" s="218"/>
    </row>
    <row r="2470" spans="2:13" s="217" customFormat="1">
      <c r="B2470" s="218"/>
      <c r="J2470" s="218"/>
      <c r="M2470" s="218"/>
    </row>
    <row r="2471" spans="2:13" s="217" customFormat="1">
      <c r="B2471" s="218"/>
      <c r="J2471" s="218"/>
      <c r="M2471" s="218"/>
    </row>
    <row r="2472" spans="2:13" s="217" customFormat="1">
      <c r="B2472" s="218"/>
      <c r="J2472" s="218"/>
      <c r="M2472" s="218"/>
    </row>
    <row r="2473" spans="2:13" s="217" customFormat="1">
      <c r="B2473" s="218"/>
      <c r="J2473" s="218"/>
      <c r="M2473" s="218"/>
    </row>
    <row r="2474" spans="2:13" s="217" customFormat="1">
      <c r="B2474" s="218"/>
      <c r="J2474" s="218"/>
      <c r="M2474" s="218"/>
    </row>
    <row r="2475" spans="2:13" s="217" customFormat="1">
      <c r="B2475" s="218"/>
      <c r="J2475" s="218"/>
      <c r="M2475" s="218"/>
    </row>
    <row r="2476" spans="2:13" s="217" customFormat="1">
      <c r="B2476" s="218"/>
      <c r="J2476" s="218"/>
      <c r="M2476" s="218"/>
    </row>
    <row r="2477" spans="2:13" s="217" customFormat="1">
      <c r="B2477" s="218"/>
      <c r="J2477" s="218"/>
      <c r="M2477" s="218"/>
    </row>
    <row r="2478" spans="2:13" s="217" customFormat="1">
      <c r="B2478" s="218"/>
      <c r="J2478" s="218"/>
      <c r="M2478" s="218"/>
    </row>
    <row r="2479" spans="2:13" s="217" customFormat="1">
      <c r="B2479" s="218"/>
      <c r="J2479" s="218"/>
      <c r="M2479" s="218"/>
    </row>
    <row r="2480" spans="2:13" s="217" customFormat="1">
      <c r="B2480" s="218"/>
      <c r="J2480" s="218"/>
      <c r="M2480" s="218"/>
    </row>
    <row r="2481" spans="2:13" s="217" customFormat="1">
      <c r="B2481" s="218"/>
      <c r="J2481" s="218"/>
      <c r="M2481" s="218"/>
    </row>
    <row r="2482" spans="2:13" s="217" customFormat="1">
      <c r="B2482" s="218"/>
      <c r="J2482" s="218"/>
      <c r="M2482" s="218"/>
    </row>
    <row r="2483" spans="2:13" s="217" customFormat="1">
      <c r="B2483" s="218"/>
      <c r="J2483" s="218"/>
      <c r="M2483" s="218"/>
    </row>
    <row r="2484" spans="2:13" s="217" customFormat="1">
      <c r="B2484" s="218"/>
      <c r="J2484" s="218"/>
      <c r="M2484" s="218"/>
    </row>
    <row r="2485" spans="2:13" s="217" customFormat="1">
      <c r="B2485" s="218"/>
      <c r="J2485" s="218"/>
      <c r="M2485" s="218"/>
    </row>
    <row r="2486" spans="2:13" s="217" customFormat="1">
      <c r="B2486" s="218"/>
      <c r="J2486" s="218"/>
      <c r="M2486" s="218"/>
    </row>
    <row r="2487" spans="2:13" s="217" customFormat="1">
      <c r="B2487" s="218"/>
      <c r="J2487" s="218"/>
      <c r="M2487" s="218"/>
    </row>
    <row r="2488" spans="2:13" s="217" customFormat="1">
      <c r="B2488" s="218"/>
      <c r="J2488" s="218"/>
      <c r="M2488" s="218"/>
    </row>
    <row r="2489" spans="2:13" s="217" customFormat="1">
      <c r="B2489" s="218"/>
      <c r="J2489" s="218"/>
      <c r="M2489" s="218"/>
    </row>
    <row r="2490" spans="2:13" s="217" customFormat="1">
      <c r="B2490" s="218"/>
      <c r="J2490" s="218"/>
      <c r="M2490" s="218"/>
    </row>
    <row r="2491" spans="2:13" s="217" customFormat="1">
      <c r="B2491" s="218"/>
      <c r="J2491" s="218"/>
      <c r="M2491" s="218"/>
    </row>
    <row r="2492" spans="2:13" s="217" customFormat="1">
      <c r="B2492" s="218"/>
      <c r="J2492" s="218"/>
      <c r="M2492" s="218"/>
    </row>
    <row r="2493" spans="2:13" s="217" customFormat="1">
      <c r="B2493" s="218"/>
      <c r="J2493" s="218"/>
      <c r="M2493" s="218"/>
    </row>
    <row r="2494" spans="2:13" s="217" customFormat="1">
      <c r="B2494" s="218"/>
      <c r="J2494" s="218"/>
      <c r="M2494" s="218"/>
    </row>
    <row r="2495" spans="2:13" s="217" customFormat="1">
      <c r="B2495" s="218"/>
      <c r="J2495" s="218"/>
      <c r="M2495" s="218"/>
    </row>
    <row r="2496" spans="2:13" s="217" customFormat="1">
      <c r="B2496" s="218"/>
      <c r="J2496" s="218"/>
      <c r="M2496" s="218"/>
    </row>
    <row r="2497" spans="2:13" s="217" customFormat="1">
      <c r="B2497" s="218"/>
      <c r="J2497" s="218"/>
      <c r="M2497" s="218"/>
    </row>
    <row r="2498" spans="2:13" s="217" customFormat="1">
      <c r="B2498" s="218"/>
      <c r="J2498" s="218"/>
      <c r="M2498" s="218"/>
    </row>
    <row r="2499" spans="2:13" s="217" customFormat="1">
      <c r="B2499" s="218"/>
      <c r="J2499" s="218"/>
      <c r="M2499" s="218"/>
    </row>
    <row r="2500" spans="2:13" s="217" customFormat="1">
      <c r="B2500" s="218"/>
      <c r="J2500" s="218"/>
      <c r="M2500" s="218"/>
    </row>
    <row r="2501" spans="2:13" s="217" customFormat="1">
      <c r="B2501" s="218"/>
      <c r="J2501" s="218"/>
      <c r="M2501" s="218"/>
    </row>
    <row r="2502" spans="2:13" s="217" customFormat="1">
      <c r="B2502" s="218"/>
      <c r="J2502" s="218"/>
      <c r="M2502" s="218"/>
    </row>
    <row r="2503" spans="2:13" s="217" customFormat="1">
      <c r="B2503" s="218"/>
      <c r="J2503" s="218"/>
      <c r="M2503" s="218"/>
    </row>
    <row r="2504" spans="2:13" s="217" customFormat="1">
      <c r="B2504" s="218"/>
      <c r="J2504" s="218"/>
      <c r="M2504" s="218"/>
    </row>
    <row r="2505" spans="2:13" s="217" customFormat="1">
      <c r="B2505" s="218"/>
      <c r="J2505" s="218"/>
      <c r="M2505" s="218"/>
    </row>
    <row r="2506" spans="2:13" s="217" customFormat="1">
      <c r="B2506" s="218"/>
      <c r="J2506" s="218"/>
      <c r="M2506" s="218"/>
    </row>
    <row r="2507" spans="2:13" s="217" customFormat="1">
      <c r="B2507" s="218"/>
      <c r="J2507" s="218"/>
      <c r="M2507" s="218"/>
    </row>
    <row r="2508" spans="2:13" s="217" customFormat="1">
      <c r="B2508" s="218"/>
      <c r="J2508" s="218"/>
      <c r="M2508" s="218"/>
    </row>
    <row r="2509" spans="2:13" s="217" customFormat="1">
      <c r="B2509" s="218"/>
      <c r="J2509" s="218"/>
      <c r="M2509" s="218"/>
    </row>
    <row r="2510" spans="2:13" s="217" customFormat="1">
      <c r="B2510" s="218"/>
      <c r="J2510" s="218"/>
      <c r="M2510" s="218"/>
    </row>
    <row r="2511" spans="2:13" s="217" customFormat="1">
      <c r="B2511" s="218"/>
      <c r="J2511" s="218"/>
      <c r="M2511" s="218"/>
    </row>
    <row r="2512" spans="2:13" s="217" customFormat="1">
      <c r="B2512" s="218"/>
      <c r="J2512" s="218"/>
      <c r="M2512" s="218"/>
    </row>
    <row r="2513" spans="2:13" s="217" customFormat="1">
      <c r="B2513" s="218"/>
      <c r="J2513" s="218"/>
      <c r="M2513" s="218"/>
    </row>
    <row r="2514" spans="2:13" s="217" customFormat="1">
      <c r="B2514" s="218"/>
      <c r="J2514" s="218"/>
      <c r="M2514" s="218"/>
    </row>
    <row r="2515" spans="2:13" s="217" customFormat="1">
      <c r="B2515" s="218"/>
      <c r="J2515" s="218"/>
      <c r="M2515" s="218"/>
    </row>
    <row r="2516" spans="2:13" s="217" customFormat="1">
      <c r="B2516" s="218"/>
      <c r="J2516" s="218"/>
      <c r="M2516" s="218"/>
    </row>
    <row r="2517" spans="2:13" s="217" customFormat="1">
      <c r="B2517" s="218"/>
      <c r="J2517" s="218"/>
      <c r="M2517" s="218"/>
    </row>
    <row r="2518" spans="2:13" s="217" customFormat="1">
      <c r="B2518" s="218"/>
      <c r="J2518" s="218"/>
      <c r="M2518" s="218"/>
    </row>
    <row r="2519" spans="2:13" s="217" customFormat="1">
      <c r="B2519" s="218"/>
      <c r="J2519" s="218"/>
      <c r="M2519" s="218"/>
    </row>
    <row r="2520" spans="2:13" s="217" customFormat="1">
      <c r="B2520" s="218"/>
      <c r="J2520" s="218"/>
      <c r="M2520" s="218"/>
    </row>
    <row r="2521" spans="2:13" s="217" customFormat="1">
      <c r="B2521" s="218"/>
      <c r="J2521" s="218"/>
      <c r="M2521" s="218"/>
    </row>
    <row r="2522" spans="2:13" s="217" customFormat="1">
      <c r="B2522" s="218"/>
      <c r="J2522" s="218"/>
      <c r="M2522" s="218"/>
    </row>
    <row r="2523" spans="2:13" s="217" customFormat="1">
      <c r="B2523" s="218"/>
      <c r="J2523" s="218"/>
      <c r="M2523" s="218"/>
    </row>
    <row r="2524" spans="2:13" s="217" customFormat="1">
      <c r="B2524" s="218"/>
      <c r="J2524" s="218"/>
      <c r="M2524" s="218"/>
    </row>
    <row r="2525" spans="2:13" s="217" customFormat="1">
      <c r="B2525" s="218"/>
      <c r="J2525" s="218"/>
      <c r="M2525" s="218"/>
    </row>
    <row r="2526" spans="2:13" s="217" customFormat="1">
      <c r="B2526" s="218"/>
      <c r="J2526" s="218"/>
      <c r="M2526" s="218"/>
    </row>
    <row r="2527" spans="2:13" s="217" customFormat="1">
      <c r="B2527" s="218"/>
      <c r="J2527" s="218"/>
      <c r="M2527" s="218"/>
    </row>
    <row r="2528" spans="2:13" s="217" customFormat="1">
      <c r="B2528" s="218"/>
      <c r="J2528" s="218"/>
      <c r="M2528" s="218"/>
    </row>
    <row r="2529" spans="2:13" s="217" customFormat="1">
      <c r="B2529" s="218"/>
      <c r="J2529" s="218"/>
      <c r="M2529" s="218"/>
    </row>
    <row r="2530" spans="2:13" s="217" customFormat="1">
      <c r="B2530" s="218"/>
      <c r="J2530" s="218"/>
      <c r="M2530" s="218"/>
    </row>
    <row r="2531" spans="2:13" s="217" customFormat="1">
      <c r="B2531" s="218"/>
      <c r="J2531" s="218"/>
      <c r="M2531" s="218"/>
    </row>
    <row r="2532" spans="2:13" s="217" customFormat="1">
      <c r="B2532" s="218"/>
      <c r="J2532" s="218"/>
      <c r="M2532" s="218"/>
    </row>
    <row r="2533" spans="2:13" s="217" customFormat="1">
      <c r="B2533" s="218"/>
      <c r="J2533" s="218"/>
      <c r="M2533" s="218"/>
    </row>
    <row r="2534" spans="2:13" s="217" customFormat="1">
      <c r="B2534" s="218"/>
      <c r="J2534" s="218"/>
      <c r="M2534" s="218"/>
    </row>
    <row r="2535" spans="2:13" s="217" customFormat="1">
      <c r="B2535" s="218"/>
      <c r="J2535" s="218"/>
      <c r="M2535" s="218"/>
    </row>
    <row r="2536" spans="2:13" s="217" customFormat="1">
      <c r="B2536" s="218"/>
      <c r="J2536" s="218"/>
      <c r="M2536" s="218"/>
    </row>
    <row r="2537" spans="2:13" s="217" customFormat="1">
      <c r="B2537" s="218"/>
      <c r="J2537" s="218"/>
      <c r="M2537" s="218"/>
    </row>
    <row r="2538" spans="2:13" s="217" customFormat="1">
      <c r="B2538" s="218"/>
      <c r="J2538" s="218"/>
      <c r="M2538" s="218"/>
    </row>
    <row r="2539" spans="2:13" s="217" customFormat="1">
      <c r="B2539" s="218"/>
      <c r="J2539" s="218"/>
      <c r="M2539" s="218"/>
    </row>
    <row r="2540" spans="2:13" s="217" customFormat="1">
      <c r="B2540" s="218"/>
      <c r="J2540" s="218"/>
      <c r="M2540" s="218"/>
    </row>
    <row r="2541" spans="2:13" s="217" customFormat="1">
      <c r="B2541" s="218"/>
      <c r="J2541" s="218"/>
      <c r="M2541" s="218"/>
    </row>
    <row r="2542" spans="2:13" s="217" customFormat="1">
      <c r="B2542" s="218"/>
      <c r="J2542" s="218"/>
      <c r="M2542" s="218"/>
    </row>
    <row r="2543" spans="2:13" s="217" customFormat="1">
      <c r="B2543" s="218"/>
      <c r="J2543" s="218"/>
      <c r="M2543" s="218"/>
    </row>
    <row r="2544" spans="2:13" s="217" customFormat="1">
      <c r="B2544" s="218"/>
      <c r="J2544" s="218"/>
      <c r="M2544" s="218"/>
    </row>
    <row r="2545" spans="2:13" s="217" customFormat="1">
      <c r="B2545" s="218"/>
      <c r="J2545" s="218"/>
      <c r="M2545" s="218"/>
    </row>
    <row r="2546" spans="2:13" s="217" customFormat="1">
      <c r="B2546" s="218"/>
      <c r="J2546" s="218"/>
      <c r="M2546" s="218"/>
    </row>
    <row r="2547" spans="2:13" s="217" customFormat="1">
      <c r="B2547" s="218"/>
      <c r="J2547" s="218"/>
      <c r="M2547" s="218"/>
    </row>
    <row r="2548" spans="2:13" s="217" customFormat="1">
      <c r="B2548" s="218"/>
      <c r="J2548" s="218"/>
      <c r="M2548" s="218"/>
    </row>
    <row r="2549" spans="2:13" s="217" customFormat="1">
      <c r="B2549" s="218"/>
      <c r="J2549" s="218"/>
      <c r="M2549" s="218"/>
    </row>
    <row r="2550" spans="2:13" s="217" customFormat="1">
      <c r="B2550" s="218"/>
      <c r="J2550" s="218"/>
      <c r="M2550" s="218"/>
    </row>
    <row r="2551" spans="2:13" s="217" customFormat="1">
      <c r="B2551" s="218"/>
      <c r="J2551" s="218"/>
      <c r="M2551" s="218"/>
    </row>
    <row r="2552" spans="2:13" s="217" customFormat="1">
      <c r="B2552" s="218"/>
      <c r="J2552" s="218"/>
      <c r="M2552" s="218"/>
    </row>
    <row r="2553" spans="2:13" s="217" customFormat="1">
      <c r="B2553" s="218"/>
      <c r="J2553" s="218"/>
      <c r="M2553" s="218"/>
    </row>
    <row r="2554" spans="2:13" s="217" customFormat="1">
      <c r="B2554" s="218"/>
      <c r="J2554" s="218"/>
      <c r="M2554" s="218"/>
    </row>
    <row r="2555" spans="2:13" s="217" customFormat="1">
      <c r="B2555" s="218"/>
      <c r="J2555" s="218"/>
      <c r="M2555" s="218"/>
    </row>
    <row r="2556" spans="2:13" s="217" customFormat="1">
      <c r="B2556" s="218"/>
      <c r="J2556" s="218"/>
      <c r="M2556" s="218"/>
    </row>
    <row r="2557" spans="2:13" s="217" customFormat="1">
      <c r="B2557" s="218"/>
      <c r="J2557" s="218"/>
      <c r="M2557" s="218"/>
    </row>
    <row r="2558" spans="2:13" s="217" customFormat="1">
      <c r="B2558" s="218"/>
      <c r="J2558" s="218"/>
      <c r="M2558" s="218"/>
    </row>
    <row r="2559" spans="2:13" s="217" customFormat="1">
      <c r="B2559" s="218"/>
      <c r="J2559" s="218"/>
      <c r="M2559" s="218"/>
    </row>
    <row r="2560" spans="2:13" s="217" customFormat="1">
      <c r="B2560" s="218"/>
      <c r="J2560" s="218"/>
      <c r="M2560" s="218"/>
    </row>
    <row r="2561" spans="2:13" s="217" customFormat="1">
      <c r="B2561" s="218"/>
      <c r="J2561" s="218"/>
      <c r="M2561" s="218"/>
    </row>
    <row r="2562" spans="2:13" s="217" customFormat="1">
      <c r="B2562" s="218"/>
      <c r="J2562" s="218"/>
      <c r="M2562" s="218"/>
    </row>
    <row r="2563" spans="2:13" s="217" customFormat="1">
      <c r="B2563" s="218"/>
      <c r="J2563" s="218"/>
      <c r="M2563" s="218"/>
    </row>
    <row r="2564" spans="2:13" s="217" customFormat="1">
      <c r="B2564" s="218"/>
      <c r="J2564" s="218"/>
      <c r="M2564" s="218"/>
    </row>
    <row r="2565" spans="2:13" s="217" customFormat="1">
      <c r="B2565" s="218"/>
      <c r="J2565" s="218"/>
      <c r="M2565" s="218"/>
    </row>
    <row r="2566" spans="2:13" s="217" customFormat="1">
      <c r="B2566" s="218"/>
      <c r="J2566" s="218"/>
      <c r="M2566" s="218"/>
    </row>
    <row r="2567" spans="2:13" s="217" customFormat="1">
      <c r="B2567" s="218"/>
      <c r="J2567" s="218"/>
      <c r="M2567" s="218"/>
    </row>
    <row r="2568" spans="2:13" s="217" customFormat="1">
      <c r="B2568" s="218"/>
      <c r="J2568" s="218"/>
      <c r="M2568" s="218"/>
    </row>
    <row r="2569" spans="2:13" s="217" customFormat="1">
      <c r="B2569" s="218"/>
      <c r="J2569" s="218"/>
      <c r="M2569" s="218"/>
    </row>
    <row r="2570" spans="2:13" s="217" customFormat="1">
      <c r="B2570" s="218"/>
      <c r="J2570" s="218"/>
      <c r="M2570" s="218"/>
    </row>
    <row r="2571" spans="2:13" s="217" customFormat="1">
      <c r="B2571" s="218"/>
      <c r="J2571" s="218"/>
      <c r="M2571" s="218"/>
    </row>
    <row r="2572" spans="2:13" s="217" customFormat="1">
      <c r="B2572" s="218"/>
      <c r="J2572" s="218"/>
      <c r="M2572" s="218"/>
    </row>
    <row r="2573" spans="2:13" s="217" customFormat="1">
      <c r="B2573" s="218"/>
      <c r="J2573" s="218"/>
      <c r="M2573" s="218"/>
    </row>
    <row r="2574" spans="2:13" s="217" customFormat="1">
      <c r="B2574" s="218"/>
      <c r="J2574" s="218"/>
      <c r="M2574" s="218"/>
    </row>
    <row r="2575" spans="2:13" s="217" customFormat="1">
      <c r="B2575" s="218"/>
      <c r="J2575" s="218"/>
      <c r="M2575" s="218"/>
    </row>
    <row r="2576" spans="2:13" s="217" customFormat="1">
      <c r="B2576" s="218"/>
      <c r="J2576" s="218"/>
      <c r="M2576" s="218"/>
    </row>
    <row r="2577" spans="2:13" s="217" customFormat="1">
      <c r="B2577" s="218"/>
      <c r="J2577" s="218"/>
      <c r="M2577" s="218"/>
    </row>
    <row r="2578" spans="2:13" s="217" customFormat="1">
      <c r="B2578" s="218"/>
      <c r="J2578" s="218"/>
      <c r="M2578" s="218"/>
    </row>
    <row r="2579" spans="2:13" s="217" customFormat="1">
      <c r="B2579" s="218"/>
      <c r="J2579" s="218"/>
      <c r="M2579" s="218"/>
    </row>
    <row r="2580" spans="2:13" s="217" customFormat="1">
      <c r="B2580" s="218"/>
      <c r="J2580" s="218"/>
      <c r="M2580" s="218"/>
    </row>
    <row r="2581" spans="2:13" s="217" customFormat="1">
      <c r="B2581" s="218"/>
      <c r="J2581" s="218"/>
      <c r="M2581" s="218"/>
    </row>
    <row r="2582" spans="2:13" s="217" customFormat="1">
      <c r="B2582" s="218"/>
      <c r="J2582" s="218"/>
      <c r="M2582" s="218"/>
    </row>
    <row r="2583" spans="2:13" s="217" customFormat="1">
      <c r="B2583" s="218"/>
      <c r="J2583" s="218"/>
      <c r="M2583" s="218"/>
    </row>
    <row r="2584" spans="2:13" s="217" customFormat="1">
      <c r="B2584" s="218"/>
      <c r="J2584" s="218"/>
      <c r="M2584" s="218"/>
    </row>
    <row r="2585" spans="2:13" s="217" customFormat="1">
      <c r="B2585" s="218"/>
      <c r="J2585" s="218"/>
      <c r="M2585" s="218"/>
    </row>
    <row r="2586" spans="2:13" s="217" customFormat="1">
      <c r="B2586" s="218"/>
      <c r="J2586" s="218"/>
      <c r="M2586" s="218"/>
    </row>
    <row r="2587" spans="2:13" s="217" customFormat="1">
      <c r="B2587" s="218"/>
      <c r="J2587" s="218"/>
      <c r="M2587" s="218"/>
    </row>
    <row r="2588" spans="2:13" s="217" customFormat="1">
      <c r="B2588" s="218"/>
      <c r="J2588" s="218"/>
      <c r="M2588" s="218"/>
    </row>
    <row r="2589" spans="2:13" s="217" customFormat="1">
      <c r="B2589" s="218"/>
      <c r="J2589" s="218"/>
      <c r="M2589" s="218"/>
    </row>
    <row r="2590" spans="2:13" s="217" customFormat="1">
      <c r="B2590" s="218"/>
      <c r="J2590" s="218"/>
      <c r="M2590" s="218"/>
    </row>
    <row r="2591" spans="2:13" s="217" customFormat="1">
      <c r="B2591" s="218"/>
      <c r="J2591" s="218"/>
      <c r="M2591" s="218"/>
    </row>
    <row r="2592" spans="2:13" s="217" customFormat="1">
      <c r="B2592" s="218"/>
      <c r="J2592" s="218"/>
      <c r="M2592" s="218"/>
    </row>
    <row r="2593" spans="2:13" s="217" customFormat="1">
      <c r="B2593" s="218"/>
      <c r="J2593" s="218"/>
      <c r="M2593" s="218"/>
    </row>
    <row r="2594" spans="2:13" s="217" customFormat="1">
      <c r="B2594" s="218"/>
      <c r="J2594" s="218"/>
      <c r="M2594" s="218"/>
    </row>
    <row r="2595" spans="2:13" s="217" customFormat="1">
      <c r="B2595" s="218"/>
      <c r="J2595" s="218"/>
      <c r="M2595" s="218"/>
    </row>
    <row r="2596" spans="2:13" s="217" customFormat="1">
      <c r="B2596" s="218"/>
      <c r="J2596" s="218"/>
      <c r="M2596" s="218"/>
    </row>
    <row r="2597" spans="2:13" s="217" customFormat="1">
      <c r="B2597" s="218"/>
      <c r="J2597" s="218"/>
      <c r="M2597" s="218"/>
    </row>
    <row r="2598" spans="2:13" s="217" customFormat="1">
      <c r="B2598" s="218"/>
      <c r="J2598" s="218"/>
      <c r="M2598" s="218"/>
    </row>
    <row r="2599" spans="2:13" s="217" customFormat="1">
      <c r="B2599" s="218"/>
      <c r="J2599" s="218"/>
      <c r="M2599" s="218"/>
    </row>
    <row r="2600" spans="2:13" s="217" customFormat="1">
      <c r="B2600" s="218"/>
      <c r="J2600" s="218"/>
      <c r="M2600" s="218"/>
    </row>
    <row r="2601" spans="2:13" s="217" customFormat="1">
      <c r="B2601" s="218"/>
      <c r="J2601" s="218"/>
      <c r="M2601" s="218"/>
    </row>
    <row r="2602" spans="2:13" s="217" customFormat="1">
      <c r="B2602" s="218"/>
      <c r="J2602" s="218"/>
      <c r="M2602" s="218"/>
    </row>
    <row r="2603" spans="2:13" s="217" customFormat="1">
      <c r="B2603" s="218"/>
      <c r="J2603" s="218"/>
      <c r="M2603" s="218"/>
    </row>
    <row r="2604" spans="2:13" s="217" customFormat="1">
      <c r="B2604" s="218"/>
      <c r="J2604" s="218"/>
      <c r="M2604" s="218"/>
    </row>
    <row r="2605" spans="2:13" s="217" customFormat="1">
      <c r="B2605" s="218"/>
      <c r="J2605" s="218"/>
      <c r="M2605" s="218"/>
    </row>
    <row r="2606" spans="2:13" s="217" customFormat="1">
      <c r="B2606" s="218"/>
      <c r="J2606" s="218"/>
      <c r="M2606" s="218"/>
    </row>
    <row r="2607" spans="2:13" s="217" customFormat="1">
      <c r="B2607" s="218"/>
      <c r="J2607" s="218"/>
      <c r="M2607" s="218"/>
    </row>
    <row r="2608" spans="2:13" s="217" customFormat="1">
      <c r="B2608" s="218"/>
      <c r="J2608" s="218"/>
      <c r="M2608" s="218"/>
    </row>
    <row r="2609" spans="2:13" s="217" customFormat="1">
      <c r="B2609" s="218"/>
      <c r="J2609" s="218"/>
      <c r="M2609" s="218"/>
    </row>
    <row r="2610" spans="2:13" s="217" customFormat="1">
      <c r="B2610" s="218"/>
      <c r="J2610" s="218"/>
      <c r="M2610" s="218"/>
    </row>
    <row r="2611" spans="2:13" s="217" customFormat="1">
      <c r="B2611" s="218"/>
      <c r="J2611" s="218"/>
      <c r="M2611" s="218"/>
    </row>
    <row r="2612" spans="2:13" s="217" customFormat="1">
      <c r="B2612" s="218"/>
      <c r="J2612" s="218"/>
      <c r="M2612" s="218"/>
    </row>
    <row r="2613" spans="2:13" s="217" customFormat="1">
      <c r="B2613" s="218"/>
      <c r="J2613" s="218"/>
      <c r="M2613" s="218"/>
    </row>
    <row r="2614" spans="2:13" s="217" customFormat="1">
      <c r="B2614" s="218"/>
      <c r="J2614" s="218"/>
      <c r="M2614" s="218"/>
    </row>
    <row r="2615" spans="2:13" s="217" customFormat="1">
      <c r="B2615" s="218"/>
      <c r="J2615" s="218"/>
      <c r="M2615" s="218"/>
    </row>
    <row r="2616" spans="2:13" s="217" customFormat="1">
      <c r="B2616" s="218"/>
      <c r="J2616" s="218"/>
      <c r="M2616" s="218"/>
    </row>
    <row r="2617" spans="2:13" s="217" customFormat="1">
      <c r="B2617" s="218"/>
      <c r="J2617" s="218"/>
      <c r="M2617" s="218"/>
    </row>
    <row r="2618" spans="2:13" s="217" customFormat="1">
      <c r="B2618" s="218"/>
      <c r="J2618" s="218"/>
      <c r="M2618" s="218"/>
    </row>
    <row r="2619" spans="2:13" s="217" customFormat="1">
      <c r="B2619" s="218"/>
      <c r="J2619" s="218"/>
      <c r="M2619" s="218"/>
    </row>
    <row r="2620" spans="2:13" s="217" customFormat="1">
      <c r="B2620" s="218"/>
      <c r="J2620" s="218"/>
      <c r="M2620" s="218"/>
    </row>
    <row r="2621" spans="2:13" s="217" customFormat="1">
      <c r="B2621" s="218"/>
      <c r="J2621" s="218"/>
      <c r="M2621" s="218"/>
    </row>
    <row r="2622" spans="2:13" s="217" customFormat="1">
      <c r="B2622" s="218"/>
      <c r="J2622" s="218"/>
      <c r="M2622" s="218"/>
    </row>
    <row r="2623" spans="2:13" s="217" customFormat="1">
      <c r="B2623" s="218"/>
      <c r="J2623" s="218"/>
      <c r="M2623" s="218"/>
    </row>
    <row r="2624" spans="2:13" s="217" customFormat="1">
      <c r="B2624" s="218"/>
      <c r="J2624" s="218"/>
      <c r="M2624" s="218"/>
    </row>
    <row r="2625" spans="2:13" s="217" customFormat="1">
      <c r="B2625" s="218"/>
      <c r="J2625" s="218"/>
      <c r="M2625" s="218"/>
    </row>
    <row r="2626" spans="2:13" s="217" customFormat="1">
      <c r="B2626" s="218"/>
      <c r="J2626" s="218"/>
      <c r="M2626" s="218"/>
    </row>
    <row r="2627" spans="2:13" s="217" customFormat="1">
      <c r="B2627" s="218"/>
      <c r="J2627" s="218"/>
      <c r="M2627" s="218"/>
    </row>
    <row r="2628" spans="2:13" s="217" customFormat="1">
      <c r="B2628" s="218"/>
      <c r="J2628" s="218"/>
      <c r="M2628" s="218"/>
    </row>
    <row r="2629" spans="2:13" s="217" customFormat="1">
      <c r="B2629" s="218"/>
      <c r="J2629" s="218"/>
      <c r="M2629" s="218"/>
    </row>
    <row r="2630" spans="2:13" s="217" customFormat="1">
      <c r="B2630" s="218"/>
      <c r="J2630" s="218"/>
      <c r="M2630" s="218"/>
    </row>
    <row r="2631" spans="2:13" s="217" customFormat="1">
      <c r="B2631" s="218"/>
      <c r="J2631" s="218"/>
      <c r="M2631" s="218"/>
    </row>
    <row r="2632" spans="2:13" s="217" customFormat="1">
      <c r="B2632" s="218"/>
      <c r="J2632" s="218"/>
      <c r="M2632" s="218"/>
    </row>
    <row r="2633" spans="2:13" s="217" customFormat="1">
      <c r="B2633" s="218"/>
      <c r="J2633" s="218"/>
      <c r="M2633" s="218"/>
    </row>
    <row r="2634" spans="2:13" s="217" customFormat="1">
      <c r="B2634" s="218"/>
      <c r="J2634" s="218"/>
      <c r="M2634" s="218"/>
    </row>
    <row r="2635" spans="2:13" s="217" customFormat="1">
      <c r="B2635" s="218"/>
      <c r="J2635" s="218"/>
      <c r="M2635" s="218"/>
    </row>
    <row r="2636" spans="2:13" s="217" customFormat="1">
      <c r="B2636" s="218"/>
      <c r="J2636" s="218"/>
      <c r="M2636" s="218"/>
    </row>
    <row r="2637" spans="2:13" s="217" customFormat="1">
      <c r="B2637" s="218"/>
      <c r="J2637" s="218"/>
      <c r="M2637" s="218"/>
    </row>
    <row r="2638" spans="2:13" s="217" customFormat="1">
      <c r="B2638" s="218"/>
      <c r="J2638" s="218"/>
      <c r="M2638" s="218"/>
    </row>
    <row r="2639" spans="2:13" s="217" customFormat="1">
      <c r="B2639" s="218"/>
      <c r="J2639" s="218"/>
      <c r="M2639" s="218"/>
    </row>
    <row r="2640" spans="2:13" s="217" customFormat="1">
      <c r="B2640" s="218"/>
      <c r="J2640" s="218"/>
      <c r="M2640" s="218"/>
    </row>
    <row r="2641" spans="2:13" s="217" customFormat="1">
      <c r="B2641" s="218"/>
      <c r="J2641" s="218"/>
      <c r="M2641" s="218"/>
    </row>
    <row r="2642" spans="2:13" s="217" customFormat="1">
      <c r="B2642" s="218"/>
      <c r="J2642" s="218"/>
      <c r="M2642" s="218"/>
    </row>
    <row r="2643" spans="2:13" s="217" customFormat="1">
      <c r="B2643" s="218"/>
      <c r="J2643" s="218"/>
      <c r="M2643" s="218"/>
    </row>
    <row r="2644" spans="2:13" s="217" customFormat="1">
      <c r="B2644" s="218"/>
      <c r="J2644" s="218"/>
      <c r="M2644" s="218"/>
    </row>
    <row r="2645" spans="2:13" s="217" customFormat="1">
      <c r="B2645" s="218"/>
      <c r="J2645" s="218"/>
      <c r="M2645" s="218"/>
    </row>
    <row r="2646" spans="2:13" s="217" customFormat="1">
      <c r="B2646" s="218"/>
      <c r="J2646" s="218"/>
      <c r="M2646" s="218"/>
    </row>
    <row r="2647" spans="2:13" s="217" customFormat="1">
      <c r="B2647" s="218"/>
      <c r="J2647" s="218"/>
      <c r="M2647" s="218"/>
    </row>
    <row r="2648" spans="2:13" s="217" customFormat="1">
      <c r="B2648" s="218"/>
      <c r="J2648" s="218"/>
      <c r="M2648" s="218"/>
    </row>
    <row r="2649" spans="2:13" s="217" customFormat="1">
      <c r="B2649" s="218"/>
      <c r="J2649" s="218"/>
      <c r="M2649" s="218"/>
    </row>
    <row r="2650" spans="2:13" s="217" customFormat="1">
      <c r="B2650" s="218"/>
      <c r="J2650" s="218"/>
      <c r="M2650" s="218"/>
    </row>
    <row r="2651" spans="2:13" s="217" customFormat="1">
      <c r="B2651" s="218"/>
      <c r="J2651" s="218"/>
      <c r="M2651" s="218"/>
    </row>
    <row r="2652" spans="2:13" s="217" customFormat="1">
      <c r="B2652" s="218"/>
      <c r="J2652" s="218"/>
      <c r="M2652" s="218"/>
    </row>
    <row r="2653" spans="2:13" s="217" customFormat="1">
      <c r="B2653" s="218"/>
      <c r="J2653" s="218"/>
      <c r="M2653" s="218"/>
    </row>
    <row r="2654" spans="2:13" s="217" customFormat="1">
      <c r="B2654" s="218"/>
      <c r="J2654" s="218"/>
      <c r="M2654" s="218"/>
    </row>
    <row r="2655" spans="2:13" s="217" customFormat="1">
      <c r="B2655" s="218"/>
      <c r="J2655" s="218"/>
      <c r="M2655" s="218"/>
    </row>
    <row r="2656" spans="2:13" s="217" customFormat="1">
      <c r="B2656" s="218"/>
      <c r="J2656" s="218"/>
      <c r="M2656" s="218"/>
    </row>
    <row r="2657" spans="2:13" s="217" customFormat="1">
      <c r="B2657" s="218"/>
      <c r="J2657" s="218"/>
      <c r="M2657" s="218"/>
    </row>
    <row r="2658" spans="2:13" s="217" customFormat="1">
      <c r="B2658" s="218"/>
      <c r="J2658" s="218"/>
      <c r="M2658" s="218"/>
    </row>
    <row r="2659" spans="2:13" s="217" customFormat="1">
      <c r="B2659" s="218"/>
      <c r="J2659" s="218"/>
      <c r="M2659" s="218"/>
    </row>
    <row r="2660" spans="2:13" s="217" customFormat="1">
      <c r="B2660" s="218"/>
      <c r="J2660" s="218"/>
      <c r="M2660" s="218"/>
    </row>
    <row r="2661" spans="2:13" s="217" customFormat="1">
      <c r="B2661" s="218"/>
      <c r="J2661" s="218"/>
      <c r="M2661" s="218"/>
    </row>
    <row r="2662" spans="2:13" s="217" customFormat="1">
      <c r="B2662" s="218"/>
      <c r="J2662" s="218"/>
      <c r="M2662" s="218"/>
    </row>
    <row r="2663" spans="2:13" s="217" customFormat="1">
      <c r="B2663" s="218"/>
      <c r="J2663" s="218"/>
      <c r="M2663" s="218"/>
    </row>
    <row r="2664" spans="2:13" s="217" customFormat="1">
      <c r="B2664" s="218"/>
      <c r="J2664" s="218"/>
      <c r="M2664" s="218"/>
    </row>
    <row r="2665" spans="2:13" s="217" customFormat="1">
      <c r="B2665" s="218"/>
      <c r="J2665" s="218"/>
      <c r="M2665" s="218"/>
    </row>
    <row r="2666" spans="2:13" s="217" customFormat="1">
      <c r="B2666" s="218"/>
      <c r="J2666" s="218"/>
      <c r="M2666" s="218"/>
    </row>
    <row r="2667" spans="2:13" s="217" customFormat="1">
      <c r="B2667" s="218"/>
      <c r="J2667" s="218"/>
      <c r="M2667" s="218"/>
    </row>
    <row r="2668" spans="2:13" s="217" customFormat="1">
      <c r="B2668" s="218"/>
      <c r="J2668" s="218"/>
      <c r="M2668" s="218"/>
    </row>
    <row r="2669" spans="2:13" s="217" customFormat="1">
      <c r="B2669" s="218"/>
      <c r="J2669" s="218"/>
      <c r="M2669" s="218"/>
    </row>
    <row r="2670" spans="2:13" s="217" customFormat="1">
      <c r="B2670" s="218"/>
      <c r="J2670" s="218"/>
      <c r="M2670" s="218"/>
    </row>
    <row r="2671" spans="2:13" s="217" customFormat="1">
      <c r="B2671" s="218"/>
      <c r="J2671" s="218"/>
      <c r="M2671" s="218"/>
    </row>
    <row r="2672" spans="2:13" s="217" customFormat="1">
      <c r="B2672" s="218"/>
      <c r="J2672" s="218"/>
      <c r="M2672" s="218"/>
    </row>
    <row r="2673" spans="2:13" s="217" customFormat="1">
      <c r="B2673" s="218"/>
      <c r="J2673" s="218"/>
      <c r="M2673" s="218"/>
    </row>
    <row r="2674" spans="2:13" s="217" customFormat="1">
      <c r="B2674" s="218"/>
      <c r="J2674" s="218"/>
      <c r="M2674" s="218"/>
    </row>
    <row r="2675" spans="2:13" s="217" customFormat="1">
      <c r="B2675" s="218"/>
      <c r="J2675" s="218"/>
      <c r="M2675" s="218"/>
    </row>
    <row r="2676" spans="2:13" s="217" customFormat="1">
      <c r="B2676" s="218"/>
      <c r="J2676" s="218"/>
      <c r="M2676" s="218"/>
    </row>
    <row r="2677" spans="2:13" s="217" customFormat="1">
      <c r="B2677" s="218"/>
      <c r="J2677" s="218"/>
      <c r="M2677" s="218"/>
    </row>
    <row r="2678" spans="2:13" s="217" customFormat="1">
      <c r="B2678" s="218"/>
      <c r="J2678" s="218"/>
      <c r="M2678" s="218"/>
    </row>
    <row r="2679" spans="2:13" s="217" customFormat="1">
      <c r="B2679" s="218"/>
      <c r="J2679" s="218"/>
      <c r="M2679" s="218"/>
    </row>
    <row r="2680" spans="2:13" s="217" customFormat="1">
      <c r="B2680" s="218"/>
      <c r="J2680" s="218"/>
      <c r="M2680" s="218"/>
    </row>
    <row r="2681" spans="2:13" s="217" customFormat="1">
      <c r="B2681" s="218"/>
      <c r="J2681" s="218"/>
      <c r="M2681" s="218"/>
    </row>
    <row r="2682" spans="2:13" s="217" customFormat="1">
      <c r="B2682" s="218"/>
      <c r="J2682" s="218"/>
      <c r="M2682" s="218"/>
    </row>
    <row r="2683" spans="2:13" s="217" customFormat="1">
      <c r="B2683" s="218"/>
      <c r="J2683" s="218"/>
      <c r="M2683" s="218"/>
    </row>
    <row r="2684" spans="2:13" s="217" customFormat="1">
      <c r="B2684" s="218"/>
      <c r="J2684" s="218"/>
      <c r="M2684" s="218"/>
    </row>
    <row r="2685" spans="2:13" s="217" customFormat="1">
      <c r="B2685" s="218"/>
      <c r="J2685" s="218"/>
      <c r="M2685" s="218"/>
    </row>
    <row r="2686" spans="2:13" s="217" customFormat="1">
      <c r="B2686" s="218"/>
      <c r="J2686" s="218"/>
      <c r="M2686" s="218"/>
    </row>
    <row r="2687" spans="2:13" s="217" customFormat="1">
      <c r="B2687" s="218"/>
      <c r="J2687" s="218"/>
      <c r="M2687" s="218"/>
    </row>
    <row r="2688" spans="2:13" s="217" customFormat="1">
      <c r="B2688" s="218"/>
      <c r="J2688" s="218"/>
      <c r="M2688" s="218"/>
    </row>
    <row r="2689" spans="2:13" s="217" customFormat="1">
      <c r="B2689" s="218"/>
      <c r="J2689" s="218"/>
      <c r="M2689" s="218"/>
    </row>
    <row r="2690" spans="2:13" s="217" customFormat="1">
      <c r="B2690" s="218"/>
      <c r="J2690" s="218"/>
      <c r="M2690" s="218"/>
    </row>
    <row r="2691" spans="2:13" s="217" customFormat="1">
      <c r="B2691" s="218"/>
      <c r="J2691" s="218"/>
      <c r="M2691" s="218"/>
    </row>
    <row r="2692" spans="2:13" s="217" customFormat="1">
      <c r="B2692" s="218"/>
      <c r="J2692" s="218"/>
      <c r="M2692" s="218"/>
    </row>
    <row r="2693" spans="2:13" s="217" customFormat="1">
      <c r="B2693" s="218"/>
      <c r="J2693" s="218"/>
      <c r="M2693" s="218"/>
    </row>
    <row r="2694" spans="2:13" s="217" customFormat="1">
      <c r="B2694" s="218"/>
      <c r="J2694" s="218"/>
      <c r="M2694" s="218"/>
    </row>
    <row r="2695" spans="2:13" s="217" customFormat="1">
      <c r="B2695" s="218"/>
      <c r="J2695" s="218"/>
      <c r="M2695" s="218"/>
    </row>
    <row r="2696" spans="2:13" s="217" customFormat="1">
      <c r="B2696" s="218"/>
      <c r="J2696" s="218"/>
      <c r="M2696" s="218"/>
    </row>
    <row r="2697" spans="2:13" s="217" customFormat="1">
      <c r="B2697" s="218"/>
      <c r="J2697" s="218"/>
      <c r="M2697" s="218"/>
    </row>
    <row r="2698" spans="2:13" s="217" customFormat="1">
      <c r="B2698" s="218"/>
      <c r="J2698" s="218"/>
      <c r="M2698" s="218"/>
    </row>
    <row r="2699" spans="2:13" s="217" customFormat="1">
      <c r="B2699" s="218"/>
      <c r="J2699" s="218"/>
      <c r="M2699" s="218"/>
    </row>
    <row r="2700" spans="2:13" s="217" customFormat="1">
      <c r="B2700" s="218"/>
      <c r="J2700" s="218"/>
      <c r="M2700" s="218"/>
    </row>
    <row r="2701" spans="2:13" s="217" customFormat="1">
      <c r="B2701" s="218"/>
      <c r="J2701" s="218"/>
      <c r="M2701" s="218"/>
    </row>
    <row r="2702" spans="2:13" s="217" customFormat="1">
      <c r="B2702" s="218"/>
      <c r="J2702" s="218"/>
      <c r="M2702" s="218"/>
    </row>
    <row r="2703" spans="2:13" s="217" customFormat="1">
      <c r="B2703" s="218"/>
      <c r="J2703" s="218"/>
      <c r="M2703" s="218"/>
    </row>
    <row r="2704" spans="2:13" s="217" customFormat="1">
      <c r="B2704" s="218"/>
      <c r="J2704" s="218"/>
      <c r="M2704" s="218"/>
    </row>
    <row r="2705" spans="2:13" s="217" customFormat="1">
      <c r="B2705" s="218"/>
      <c r="J2705" s="218"/>
      <c r="M2705" s="218"/>
    </row>
    <row r="2706" spans="2:13" s="217" customFormat="1">
      <c r="B2706" s="218"/>
      <c r="J2706" s="218"/>
      <c r="M2706" s="218"/>
    </row>
    <row r="2707" spans="2:13" s="217" customFormat="1">
      <c r="B2707" s="218"/>
      <c r="J2707" s="218"/>
      <c r="M2707" s="218"/>
    </row>
    <row r="2708" spans="2:13" s="217" customFormat="1">
      <c r="B2708" s="218"/>
      <c r="J2708" s="218"/>
      <c r="M2708" s="218"/>
    </row>
    <row r="2709" spans="2:13" s="217" customFormat="1">
      <c r="B2709" s="218"/>
      <c r="J2709" s="218"/>
      <c r="M2709" s="218"/>
    </row>
    <row r="2710" spans="2:13" s="217" customFormat="1">
      <c r="B2710" s="218"/>
      <c r="J2710" s="218"/>
      <c r="M2710" s="218"/>
    </row>
    <row r="2711" spans="2:13" s="217" customFormat="1">
      <c r="B2711" s="218"/>
      <c r="J2711" s="218"/>
      <c r="M2711" s="218"/>
    </row>
    <row r="2712" spans="2:13" s="217" customFormat="1">
      <c r="B2712" s="218"/>
      <c r="J2712" s="218"/>
      <c r="M2712" s="218"/>
    </row>
    <row r="2713" spans="2:13" s="217" customFormat="1">
      <c r="B2713" s="218"/>
      <c r="J2713" s="218"/>
      <c r="M2713" s="218"/>
    </row>
    <row r="2714" spans="2:13" s="217" customFormat="1">
      <c r="B2714" s="218"/>
      <c r="J2714" s="218"/>
      <c r="M2714" s="218"/>
    </row>
    <row r="2715" spans="2:13" s="217" customFormat="1">
      <c r="B2715" s="218"/>
      <c r="J2715" s="218"/>
      <c r="M2715" s="218"/>
    </row>
    <row r="2716" spans="2:13" s="217" customFormat="1">
      <c r="B2716" s="218"/>
      <c r="J2716" s="218"/>
      <c r="M2716" s="218"/>
    </row>
    <row r="2717" spans="2:13" s="217" customFormat="1">
      <c r="B2717" s="218"/>
      <c r="J2717" s="218"/>
      <c r="M2717" s="218"/>
    </row>
    <row r="2718" spans="2:13" s="217" customFormat="1">
      <c r="B2718" s="218"/>
      <c r="J2718" s="218"/>
      <c r="M2718" s="218"/>
    </row>
    <row r="2719" spans="2:13" s="217" customFormat="1">
      <c r="B2719" s="218"/>
      <c r="J2719" s="218"/>
      <c r="M2719" s="218"/>
    </row>
    <row r="2720" spans="2:13" s="217" customFormat="1">
      <c r="B2720" s="218"/>
      <c r="J2720" s="218"/>
      <c r="M2720" s="218"/>
    </row>
    <row r="2721" spans="2:13" s="217" customFormat="1">
      <c r="B2721" s="218"/>
      <c r="J2721" s="218"/>
      <c r="M2721" s="218"/>
    </row>
    <row r="2722" spans="2:13" s="217" customFormat="1">
      <c r="B2722" s="218"/>
      <c r="J2722" s="218"/>
      <c r="M2722" s="218"/>
    </row>
    <row r="2723" spans="2:13" s="217" customFormat="1">
      <c r="B2723" s="218"/>
      <c r="J2723" s="218"/>
      <c r="M2723" s="218"/>
    </row>
    <row r="2724" spans="2:13" s="217" customFormat="1">
      <c r="B2724" s="218"/>
      <c r="J2724" s="218"/>
      <c r="M2724" s="218"/>
    </row>
    <row r="2725" spans="2:13" s="217" customFormat="1">
      <c r="B2725" s="218"/>
      <c r="J2725" s="218"/>
      <c r="M2725" s="218"/>
    </row>
    <row r="2726" spans="2:13" s="217" customFormat="1">
      <c r="B2726" s="218"/>
      <c r="J2726" s="218"/>
      <c r="M2726" s="218"/>
    </row>
    <row r="2727" spans="2:13" s="217" customFormat="1">
      <c r="B2727" s="218"/>
      <c r="J2727" s="218"/>
      <c r="M2727" s="218"/>
    </row>
    <row r="2728" spans="2:13" s="217" customFormat="1">
      <c r="B2728" s="218"/>
      <c r="J2728" s="218"/>
      <c r="M2728" s="218"/>
    </row>
    <row r="2729" spans="2:13" s="217" customFormat="1">
      <c r="B2729" s="218"/>
      <c r="J2729" s="218"/>
      <c r="M2729" s="218"/>
    </row>
    <row r="2730" spans="2:13" s="217" customFormat="1">
      <c r="B2730" s="218"/>
      <c r="J2730" s="218"/>
      <c r="M2730" s="218"/>
    </row>
    <row r="2731" spans="2:13" s="217" customFormat="1">
      <c r="B2731" s="218"/>
      <c r="J2731" s="218"/>
      <c r="M2731" s="218"/>
    </row>
    <row r="2732" spans="2:13" s="217" customFormat="1">
      <c r="B2732" s="218"/>
      <c r="J2732" s="218"/>
      <c r="M2732" s="218"/>
    </row>
    <row r="2733" spans="2:13" s="217" customFormat="1">
      <c r="B2733" s="218"/>
      <c r="J2733" s="218"/>
      <c r="M2733" s="218"/>
    </row>
    <row r="2734" spans="2:13" s="217" customFormat="1">
      <c r="B2734" s="218"/>
      <c r="J2734" s="218"/>
      <c r="M2734" s="218"/>
    </row>
    <row r="2735" spans="2:13" s="217" customFormat="1">
      <c r="B2735" s="218"/>
      <c r="J2735" s="218"/>
      <c r="M2735" s="218"/>
    </row>
    <row r="2736" spans="2:13" s="217" customFormat="1">
      <c r="B2736" s="218"/>
      <c r="J2736" s="218"/>
      <c r="M2736" s="218"/>
    </row>
    <row r="2737" spans="2:13" s="217" customFormat="1">
      <c r="B2737" s="218"/>
      <c r="J2737" s="218"/>
      <c r="M2737" s="218"/>
    </row>
    <row r="2738" spans="2:13" s="217" customFormat="1">
      <c r="B2738" s="218"/>
      <c r="J2738" s="218"/>
      <c r="M2738" s="218"/>
    </row>
    <row r="2739" spans="2:13" s="217" customFormat="1">
      <c r="B2739" s="218"/>
      <c r="J2739" s="218"/>
      <c r="M2739" s="218"/>
    </row>
    <row r="2740" spans="2:13" s="217" customFormat="1">
      <c r="B2740" s="218"/>
      <c r="J2740" s="218"/>
      <c r="M2740" s="218"/>
    </row>
    <row r="2741" spans="2:13" s="217" customFormat="1">
      <c r="B2741" s="218"/>
      <c r="J2741" s="218"/>
      <c r="M2741" s="218"/>
    </row>
    <row r="2742" spans="2:13" s="217" customFormat="1">
      <c r="B2742" s="218"/>
      <c r="J2742" s="218"/>
      <c r="M2742" s="218"/>
    </row>
    <row r="2743" spans="2:13" s="217" customFormat="1">
      <c r="B2743" s="218"/>
      <c r="J2743" s="218"/>
      <c r="M2743" s="218"/>
    </row>
    <row r="2744" spans="2:13" s="217" customFormat="1">
      <c r="B2744" s="218"/>
      <c r="J2744" s="218"/>
      <c r="M2744" s="218"/>
    </row>
    <row r="2745" spans="2:13" s="217" customFormat="1">
      <c r="B2745" s="218"/>
      <c r="J2745" s="218"/>
      <c r="M2745" s="218"/>
    </row>
    <row r="2746" spans="2:13" s="217" customFormat="1">
      <c r="B2746" s="218"/>
      <c r="J2746" s="218"/>
      <c r="M2746" s="218"/>
    </row>
    <row r="2747" spans="2:13" s="217" customFormat="1">
      <c r="B2747" s="218"/>
      <c r="J2747" s="218"/>
      <c r="M2747" s="218"/>
    </row>
    <row r="2748" spans="2:13" s="217" customFormat="1">
      <c r="B2748" s="218"/>
      <c r="J2748" s="218"/>
      <c r="M2748" s="218"/>
    </row>
    <row r="2749" spans="2:13" s="217" customFormat="1">
      <c r="B2749" s="218"/>
      <c r="J2749" s="218"/>
      <c r="M2749" s="218"/>
    </row>
    <row r="2750" spans="2:13" s="217" customFormat="1">
      <c r="B2750" s="218"/>
      <c r="J2750" s="218"/>
      <c r="M2750" s="218"/>
    </row>
    <row r="2751" spans="2:13" s="217" customFormat="1">
      <c r="B2751" s="218"/>
      <c r="J2751" s="218"/>
      <c r="M2751" s="218"/>
    </row>
    <row r="2752" spans="2:13" s="217" customFormat="1">
      <c r="B2752" s="218"/>
      <c r="J2752" s="218"/>
      <c r="M2752" s="218"/>
    </row>
    <row r="2753" spans="2:13" s="217" customFormat="1">
      <c r="B2753" s="218"/>
      <c r="J2753" s="218"/>
      <c r="M2753" s="218"/>
    </row>
    <row r="2754" spans="2:13" s="217" customFormat="1">
      <c r="B2754" s="218"/>
      <c r="J2754" s="218"/>
      <c r="M2754" s="218"/>
    </row>
    <row r="2755" spans="2:13" s="217" customFormat="1">
      <c r="B2755" s="218"/>
      <c r="J2755" s="218"/>
      <c r="M2755" s="218"/>
    </row>
    <row r="2756" spans="2:13" s="217" customFormat="1">
      <c r="B2756" s="218"/>
      <c r="J2756" s="218"/>
      <c r="M2756" s="218"/>
    </row>
    <row r="2757" spans="2:13" s="217" customFormat="1">
      <c r="B2757" s="218"/>
      <c r="J2757" s="218"/>
      <c r="M2757" s="218"/>
    </row>
    <row r="2758" spans="2:13" s="217" customFormat="1">
      <c r="B2758" s="218"/>
      <c r="J2758" s="218"/>
      <c r="M2758" s="218"/>
    </row>
    <row r="2759" spans="2:13" s="217" customFormat="1">
      <c r="B2759" s="218"/>
      <c r="J2759" s="218"/>
      <c r="M2759" s="218"/>
    </row>
    <row r="2760" spans="2:13" s="217" customFormat="1">
      <c r="B2760" s="218"/>
      <c r="J2760" s="218"/>
      <c r="M2760" s="218"/>
    </row>
    <row r="2761" spans="2:13" s="217" customFormat="1">
      <c r="B2761" s="218"/>
      <c r="J2761" s="218"/>
      <c r="M2761" s="218"/>
    </row>
    <row r="2762" spans="2:13" s="217" customFormat="1">
      <c r="B2762" s="218"/>
      <c r="J2762" s="218"/>
      <c r="M2762" s="218"/>
    </row>
    <row r="2763" spans="2:13" s="217" customFormat="1">
      <c r="B2763" s="218"/>
      <c r="J2763" s="218"/>
      <c r="M2763" s="218"/>
    </row>
    <row r="2764" spans="2:13" s="217" customFormat="1">
      <c r="B2764" s="218"/>
      <c r="J2764" s="218"/>
      <c r="M2764" s="218"/>
    </row>
    <row r="2765" spans="2:13" s="217" customFormat="1">
      <c r="B2765" s="218"/>
      <c r="J2765" s="218"/>
      <c r="M2765" s="218"/>
    </row>
    <row r="2766" spans="2:13" s="217" customFormat="1">
      <c r="B2766" s="218"/>
      <c r="J2766" s="218"/>
      <c r="M2766" s="218"/>
    </row>
    <row r="2767" spans="2:13" s="217" customFormat="1">
      <c r="B2767" s="218"/>
      <c r="J2767" s="218"/>
      <c r="M2767" s="218"/>
    </row>
    <row r="2768" spans="2:13" s="217" customFormat="1">
      <c r="B2768" s="218"/>
      <c r="J2768" s="218"/>
      <c r="M2768" s="218"/>
    </row>
    <row r="2769" spans="2:13" s="217" customFormat="1">
      <c r="B2769" s="218"/>
      <c r="J2769" s="218"/>
      <c r="M2769" s="218"/>
    </row>
    <row r="2770" spans="2:13" s="217" customFormat="1">
      <c r="B2770" s="218"/>
      <c r="J2770" s="218"/>
      <c r="M2770" s="218"/>
    </row>
    <row r="2771" spans="2:13" s="217" customFormat="1">
      <c r="B2771" s="218"/>
      <c r="J2771" s="218"/>
      <c r="M2771" s="218"/>
    </row>
    <row r="2772" spans="2:13" s="217" customFormat="1">
      <c r="B2772" s="218"/>
      <c r="J2772" s="218"/>
      <c r="M2772" s="218"/>
    </row>
    <row r="2773" spans="2:13" s="217" customFormat="1">
      <c r="B2773" s="218"/>
      <c r="J2773" s="218"/>
      <c r="M2773" s="218"/>
    </row>
    <row r="2774" spans="2:13" s="217" customFormat="1">
      <c r="B2774" s="218"/>
      <c r="J2774" s="218"/>
      <c r="M2774" s="218"/>
    </row>
    <row r="2775" spans="2:13" s="217" customFormat="1">
      <c r="B2775" s="218"/>
      <c r="J2775" s="218"/>
      <c r="M2775" s="218"/>
    </row>
    <row r="2776" spans="2:13" s="217" customFormat="1">
      <c r="B2776" s="218"/>
      <c r="J2776" s="218"/>
      <c r="M2776" s="218"/>
    </row>
    <row r="2777" spans="2:13" s="217" customFormat="1">
      <c r="B2777" s="218"/>
      <c r="J2777" s="218"/>
      <c r="M2777" s="218"/>
    </row>
    <row r="2778" spans="2:13" s="217" customFormat="1">
      <c r="B2778" s="218"/>
      <c r="J2778" s="218"/>
      <c r="M2778" s="218"/>
    </row>
    <row r="2779" spans="2:13" s="217" customFormat="1">
      <c r="B2779" s="218"/>
      <c r="J2779" s="218"/>
      <c r="M2779" s="218"/>
    </row>
    <row r="2780" spans="2:13" s="217" customFormat="1">
      <c r="B2780" s="218"/>
      <c r="J2780" s="218"/>
      <c r="M2780" s="218"/>
    </row>
    <row r="2781" spans="2:13" s="217" customFormat="1">
      <c r="B2781" s="218"/>
      <c r="J2781" s="218"/>
      <c r="M2781" s="218"/>
    </row>
    <row r="2782" spans="2:13" s="217" customFormat="1">
      <c r="B2782" s="218"/>
      <c r="J2782" s="218"/>
      <c r="M2782" s="218"/>
    </row>
    <row r="2783" spans="2:13" s="217" customFormat="1">
      <c r="B2783" s="218"/>
      <c r="J2783" s="218"/>
      <c r="M2783" s="218"/>
    </row>
    <row r="2784" spans="2:13" s="217" customFormat="1">
      <c r="B2784" s="218"/>
      <c r="J2784" s="218"/>
      <c r="M2784" s="218"/>
    </row>
    <row r="2785" spans="2:13" s="217" customFormat="1">
      <c r="B2785" s="218"/>
      <c r="J2785" s="218"/>
      <c r="M2785" s="218"/>
    </row>
    <row r="2786" spans="2:13" s="217" customFormat="1">
      <c r="B2786" s="218"/>
      <c r="J2786" s="218"/>
      <c r="M2786" s="218"/>
    </row>
    <row r="2787" spans="2:13" s="217" customFormat="1">
      <c r="B2787" s="218"/>
      <c r="J2787" s="218"/>
      <c r="M2787" s="218"/>
    </row>
    <row r="2788" spans="2:13" s="217" customFormat="1">
      <c r="B2788" s="218"/>
      <c r="J2788" s="218"/>
      <c r="M2788" s="218"/>
    </row>
    <row r="2789" spans="2:13" s="217" customFormat="1">
      <c r="B2789" s="218"/>
      <c r="J2789" s="218"/>
      <c r="M2789" s="218"/>
    </row>
    <row r="2790" spans="2:13" s="217" customFormat="1">
      <c r="B2790" s="218"/>
      <c r="J2790" s="218"/>
      <c r="M2790" s="218"/>
    </row>
    <row r="2791" spans="2:13" s="217" customFormat="1">
      <c r="B2791" s="218"/>
      <c r="J2791" s="218"/>
      <c r="M2791" s="218"/>
    </row>
    <row r="2792" spans="2:13" s="217" customFormat="1">
      <c r="B2792" s="218"/>
      <c r="J2792" s="218"/>
      <c r="M2792" s="218"/>
    </row>
    <row r="2793" spans="2:13" s="217" customFormat="1">
      <c r="B2793" s="218"/>
      <c r="J2793" s="218"/>
      <c r="M2793" s="218"/>
    </row>
    <row r="2794" spans="2:13" s="217" customFormat="1">
      <c r="B2794" s="218"/>
      <c r="J2794" s="218"/>
      <c r="M2794" s="218"/>
    </row>
    <row r="2795" spans="2:13" s="217" customFormat="1">
      <c r="B2795" s="218"/>
      <c r="J2795" s="218"/>
      <c r="M2795" s="218"/>
    </row>
    <row r="2796" spans="2:13" s="217" customFormat="1">
      <c r="B2796" s="218"/>
      <c r="J2796" s="218"/>
      <c r="M2796" s="218"/>
    </row>
    <row r="2797" spans="2:13" s="217" customFormat="1">
      <c r="B2797" s="218"/>
      <c r="J2797" s="218"/>
      <c r="M2797" s="218"/>
    </row>
    <row r="2798" spans="2:13" s="217" customFormat="1">
      <c r="B2798" s="218"/>
      <c r="J2798" s="218"/>
      <c r="M2798" s="218"/>
    </row>
    <row r="2799" spans="2:13" s="217" customFormat="1">
      <c r="B2799" s="218"/>
      <c r="J2799" s="218"/>
      <c r="M2799" s="218"/>
    </row>
    <row r="2800" spans="2:13" s="217" customFormat="1">
      <c r="B2800" s="218"/>
      <c r="J2800" s="218"/>
      <c r="M2800" s="218"/>
    </row>
    <row r="2801" spans="2:13" s="217" customFormat="1">
      <c r="B2801" s="218"/>
      <c r="J2801" s="218"/>
      <c r="M2801" s="218"/>
    </row>
    <row r="2802" spans="2:13" s="217" customFormat="1">
      <c r="B2802" s="218"/>
      <c r="J2802" s="218"/>
      <c r="M2802" s="218"/>
    </row>
    <row r="2803" spans="2:13" s="217" customFormat="1">
      <c r="B2803" s="218"/>
      <c r="J2803" s="218"/>
      <c r="M2803" s="218"/>
    </row>
    <row r="2804" spans="2:13" s="217" customFormat="1">
      <c r="B2804" s="218"/>
      <c r="J2804" s="218"/>
      <c r="M2804" s="218"/>
    </row>
    <row r="2805" spans="2:13" s="217" customFormat="1">
      <c r="B2805" s="218"/>
      <c r="J2805" s="218"/>
      <c r="M2805" s="218"/>
    </row>
    <row r="2806" spans="2:13" s="217" customFormat="1">
      <c r="B2806" s="218"/>
      <c r="J2806" s="218"/>
      <c r="M2806" s="218"/>
    </row>
    <row r="2807" spans="2:13" s="217" customFormat="1">
      <c r="B2807" s="218"/>
      <c r="J2807" s="218"/>
      <c r="M2807" s="218"/>
    </row>
    <row r="2808" spans="2:13" s="217" customFormat="1">
      <c r="B2808" s="218"/>
      <c r="J2808" s="218"/>
      <c r="M2808" s="218"/>
    </row>
    <row r="2809" spans="2:13" s="217" customFormat="1">
      <c r="B2809" s="218"/>
      <c r="J2809" s="218"/>
      <c r="M2809" s="218"/>
    </row>
    <row r="2810" spans="2:13" s="217" customFormat="1">
      <c r="B2810" s="218"/>
      <c r="J2810" s="218"/>
      <c r="M2810" s="218"/>
    </row>
    <row r="2811" spans="2:13" s="217" customFormat="1">
      <c r="B2811" s="218"/>
      <c r="J2811" s="218"/>
      <c r="M2811" s="218"/>
    </row>
    <row r="2812" spans="2:13" s="217" customFormat="1">
      <c r="B2812" s="218"/>
      <c r="J2812" s="218"/>
      <c r="M2812" s="218"/>
    </row>
    <row r="2813" spans="2:13" s="217" customFormat="1">
      <c r="B2813" s="218"/>
      <c r="J2813" s="218"/>
      <c r="M2813" s="218"/>
    </row>
    <row r="2814" spans="2:13" s="217" customFormat="1">
      <c r="B2814" s="218"/>
      <c r="J2814" s="218"/>
      <c r="M2814" s="218"/>
    </row>
    <row r="2815" spans="2:13" s="217" customFormat="1">
      <c r="B2815" s="218"/>
      <c r="J2815" s="218"/>
      <c r="M2815" s="218"/>
    </row>
    <row r="2816" spans="2:13" s="217" customFormat="1">
      <c r="B2816" s="218"/>
      <c r="J2816" s="218"/>
      <c r="M2816" s="218"/>
    </row>
    <row r="2817" spans="2:13" s="217" customFormat="1">
      <c r="B2817" s="218"/>
      <c r="J2817" s="218"/>
      <c r="M2817" s="218"/>
    </row>
    <row r="2818" spans="2:13" s="217" customFormat="1">
      <c r="B2818" s="218"/>
      <c r="J2818" s="218"/>
      <c r="M2818" s="218"/>
    </row>
    <row r="2819" spans="2:13" s="217" customFormat="1">
      <c r="B2819" s="218"/>
      <c r="J2819" s="218"/>
      <c r="M2819" s="218"/>
    </row>
    <row r="2820" spans="2:13" s="217" customFormat="1">
      <c r="B2820" s="218"/>
      <c r="J2820" s="218"/>
      <c r="M2820" s="218"/>
    </row>
    <row r="2821" spans="2:13" s="217" customFormat="1">
      <c r="B2821" s="218"/>
      <c r="J2821" s="218"/>
      <c r="M2821" s="218"/>
    </row>
    <row r="2822" spans="2:13" s="217" customFormat="1">
      <c r="B2822" s="218"/>
      <c r="J2822" s="218"/>
      <c r="M2822" s="218"/>
    </row>
    <row r="2823" spans="2:13" s="217" customFormat="1">
      <c r="B2823" s="218"/>
      <c r="J2823" s="218"/>
      <c r="M2823" s="218"/>
    </row>
    <row r="2824" spans="2:13" s="217" customFormat="1">
      <c r="B2824" s="218"/>
      <c r="J2824" s="218"/>
      <c r="M2824" s="218"/>
    </row>
    <row r="2825" spans="2:13" s="217" customFormat="1">
      <c r="B2825" s="218"/>
      <c r="J2825" s="218"/>
      <c r="M2825" s="218"/>
    </row>
    <row r="2826" spans="2:13" s="217" customFormat="1">
      <c r="B2826" s="218"/>
      <c r="J2826" s="218"/>
      <c r="M2826" s="218"/>
    </row>
    <row r="2827" spans="2:13" s="217" customFormat="1">
      <c r="B2827" s="218"/>
      <c r="J2827" s="218"/>
      <c r="M2827" s="218"/>
    </row>
    <row r="2828" spans="2:13" s="217" customFormat="1">
      <c r="B2828" s="218"/>
      <c r="J2828" s="218"/>
      <c r="M2828" s="218"/>
    </row>
    <row r="2829" spans="2:13" s="217" customFormat="1">
      <c r="B2829" s="218"/>
      <c r="J2829" s="218"/>
      <c r="M2829" s="218"/>
    </row>
    <row r="2830" spans="2:13" s="217" customFormat="1">
      <c r="B2830" s="218"/>
      <c r="J2830" s="218"/>
      <c r="M2830" s="218"/>
    </row>
    <row r="2831" spans="2:13" s="217" customFormat="1">
      <c r="B2831" s="218"/>
      <c r="J2831" s="218"/>
      <c r="M2831" s="218"/>
    </row>
    <row r="2832" spans="2:13" s="217" customFormat="1">
      <c r="B2832" s="218"/>
      <c r="J2832" s="218"/>
      <c r="M2832" s="218"/>
    </row>
    <row r="2833" spans="2:13" s="217" customFormat="1">
      <c r="B2833" s="218"/>
      <c r="J2833" s="218"/>
      <c r="M2833" s="218"/>
    </row>
    <row r="2834" spans="2:13" s="217" customFormat="1">
      <c r="B2834" s="218"/>
      <c r="J2834" s="218"/>
      <c r="M2834" s="218"/>
    </row>
    <row r="2835" spans="2:13" s="217" customFormat="1">
      <c r="B2835" s="218"/>
      <c r="J2835" s="218"/>
      <c r="M2835" s="218"/>
    </row>
    <row r="2836" spans="2:13" s="217" customFormat="1">
      <c r="B2836" s="218"/>
      <c r="J2836" s="218"/>
      <c r="M2836" s="218"/>
    </row>
    <row r="2837" spans="2:13" s="217" customFormat="1">
      <c r="B2837" s="218"/>
      <c r="J2837" s="218"/>
      <c r="M2837" s="218"/>
    </row>
    <row r="2838" spans="2:13" s="217" customFormat="1">
      <c r="B2838" s="218"/>
      <c r="J2838" s="218"/>
      <c r="M2838" s="218"/>
    </row>
    <row r="2839" spans="2:13" s="217" customFormat="1">
      <c r="B2839" s="218"/>
      <c r="J2839" s="218"/>
      <c r="M2839" s="218"/>
    </row>
    <row r="2840" spans="2:13" s="217" customFormat="1">
      <c r="B2840" s="218"/>
      <c r="J2840" s="218"/>
      <c r="M2840" s="218"/>
    </row>
    <row r="2841" spans="2:13" s="217" customFormat="1">
      <c r="B2841" s="218"/>
      <c r="J2841" s="218"/>
      <c r="M2841" s="218"/>
    </row>
    <row r="2842" spans="2:13" s="217" customFormat="1">
      <c r="B2842" s="218"/>
      <c r="J2842" s="218"/>
      <c r="M2842" s="218"/>
    </row>
    <row r="2843" spans="2:13" s="217" customFormat="1">
      <c r="B2843" s="218"/>
      <c r="J2843" s="218"/>
      <c r="M2843" s="218"/>
    </row>
    <row r="2844" spans="2:13" s="217" customFormat="1">
      <c r="B2844" s="218"/>
      <c r="J2844" s="218"/>
      <c r="M2844" s="218"/>
    </row>
    <row r="2845" spans="2:13" s="217" customFormat="1">
      <c r="B2845" s="218"/>
      <c r="J2845" s="218"/>
      <c r="M2845" s="218"/>
    </row>
    <row r="2846" spans="2:13" s="217" customFormat="1">
      <c r="B2846" s="218"/>
      <c r="J2846" s="218"/>
      <c r="M2846" s="218"/>
    </row>
    <row r="2847" spans="2:13" s="217" customFormat="1">
      <c r="B2847" s="218"/>
      <c r="J2847" s="218"/>
      <c r="M2847" s="218"/>
    </row>
    <row r="2848" spans="2:13" s="217" customFormat="1">
      <c r="B2848" s="218"/>
      <c r="J2848" s="218"/>
      <c r="M2848" s="218"/>
    </row>
    <row r="2849" spans="2:13" s="217" customFormat="1">
      <c r="B2849" s="218"/>
      <c r="J2849" s="218"/>
      <c r="M2849" s="218"/>
    </row>
    <row r="2850" spans="2:13" s="217" customFormat="1">
      <c r="B2850" s="218"/>
      <c r="J2850" s="218"/>
      <c r="M2850" s="218"/>
    </row>
    <row r="2851" spans="2:13" s="217" customFormat="1">
      <c r="B2851" s="218"/>
      <c r="J2851" s="218"/>
      <c r="M2851" s="218"/>
    </row>
    <row r="2852" spans="2:13" s="217" customFormat="1">
      <c r="B2852" s="218"/>
      <c r="J2852" s="218"/>
      <c r="M2852" s="218"/>
    </row>
    <row r="2853" spans="2:13" s="217" customFormat="1">
      <c r="B2853" s="218"/>
      <c r="J2853" s="218"/>
      <c r="M2853" s="218"/>
    </row>
    <row r="2854" spans="2:13" s="217" customFormat="1">
      <c r="B2854" s="218"/>
      <c r="J2854" s="218"/>
      <c r="M2854" s="218"/>
    </row>
    <row r="2855" spans="2:13" s="217" customFormat="1">
      <c r="B2855" s="218"/>
      <c r="J2855" s="218"/>
      <c r="M2855" s="218"/>
    </row>
    <row r="2856" spans="2:13" s="217" customFormat="1">
      <c r="B2856" s="218"/>
      <c r="J2856" s="218"/>
      <c r="M2856" s="218"/>
    </row>
    <row r="2857" spans="2:13" s="217" customFormat="1">
      <c r="B2857" s="218"/>
      <c r="J2857" s="218"/>
      <c r="M2857" s="218"/>
    </row>
    <row r="2858" spans="2:13" s="217" customFormat="1">
      <c r="B2858" s="218"/>
      <c r="J2858" s="218"/>
      <c r="M2858" s="218"/>
    </row>
    <row r="2859" spans="2:13" s="217" customFormat="1">
      <c r="B2859" s="218"/>
      <c r="J2859" s="218"/>
      <c r="M2859" s="218"/>
    </row>
    <row r="2860" spans="2:13" s="217" customFormat="1">
      <c r="B2860" s="218"/>
      <c r="J2860" s="218"/>
      <c r="M2860" s="218"/>
    </row>
    <row r="2861" spans="2:13" s="217" customFormat="1">
      <c r="B2861" s="218"/>
      <c r="J2861" s="218"/>
      <c r="M2861" s="218"/>
    </row>
    <row r="2862" spans="2:13" s="217" customFormat="1">
      <c r="B2862" s="218"/>
      <c r="J2862" s="218"/>
      <c r="M2862" s="218"/>
    </row>
    <row r="2863" spans="2:13" s="217" customFormat="1">
      <c r="B2863" s="218"/>
      <c r="J2863" s="218"/>
      <c r="M2863" s="218"/>
    </row>
    <row r="2864" spans="2:13" s="217" customFormat="1">
      <c r="B2864" s="218"/>
      <c r="J2864" s="218"/>
      <c r="M2864" s="218"/>
    </row>
    <row r="2865" spans="2:13" s="217" customFormat="1">
      <c r="B2865" s="218"/>
      <c r="J2865" s="218"/>
      <c r="M2865" s="218"/>
    </row>
    <row r="2866" spans="2:13" s="217" customFormat="1">
      <c r="B2866" s="218"/>
      <c r="J2866" s="218"/>
      <c r="M2866" s="218"/>
    </row>
    <row r="2867" spans="2:13" s="217" customFormat="1">
      <c r="B2867" s="218"/>
      <c r="J2867" s="218"/>
      <c r="M2867" s="218"/>
    </row>
    <row r="2868" spans="2:13" s="217" customFormat="1">
      <c r="B2868" s="218"/>
      <c r="J2868" s="218"/>
      <c r="M2868" s="218"/>
    </row>
    <row r="2869" spans="2:13" s="217" customFormat="1">
      <c r="B2869" s="218"/>
      <c r="J2869" s="218"/>
      <c r="M2869" s="218"/>
    </row>
    <row r="2870" spans="2:13" s="217" customFormat="1">
      <c r="B2870" s="218"/>
      <c r="J2870" s="218"/>
      <c r="M2870" s="218"/>
    </row>
    <row r="2871" spans="2:13" s="217" customFormat="1">
      <c r="B2871" s="218"/>
      <c r="J2871" s="218"/>
      <c r="M2871" s="218"/>
    </row>
    <row r="2872" spans="2:13" s="217" customFormat="1">
      <c r="B2872" s="218"/>
      <c r="J2872" s="218"/>
      <c r="M2872" s="218"/>
    </row>
    <row r="2873" spans="2:13" s="217" customFormat="1">
      <c r="B2873" s="218"/>
      <c r="J2873" s="218"/>
      <c r="M2873" s="218"/>
    </row>
    <row r="2874" spans="2:13" s="217" customFormat="1">
      <c r="B2874" s="218"/>
      <c r="J2874" s="218"/>
      <c r="M2874" s="218"/>
    </row>
    <row r="2875" spans="2:13" s="217" customFormat="1">
      <c r="B2875" s="218"/>
      <c r="J2875" s="218"/>
      <c r="M2875" s="218"/>
    </row>
    <row r="2876" spans="2:13" s="217" customFormat="1">
      <c r="B2876" s="218"/>
      <c r="J2876" s="218"/>
      <c r="M2876" s="218"/>
    </row>
    <row r="2877" spans="2:13" s="217" customFormat="1">
      <c r="B2877" s="218"/>
      <c r="J2877" s="218"/>
      <c r="M2877" s="218"/>
    </row>
    <row r="2878" spans="2:13" s="217" customFormat="1">
      <c r="B2878" s="218"/>
      <c r="J2878" s="218"/>
      <c r="M2878" s="218"/>
    </row>
    <row r="2879" spans="2:13" s="217" customFormat="1">
      <c r="B2879" s="218"/>
      <c r="J2879" s="218"/>
      <c r="M2879" s="218"/>
    </row>
    <row r="2880" spans="2:13" s="217" customFormat="1">
      <c r="B2880" s="218"/>
      <c r="J2880" s="218"/>
      <c r="M2880" s="218"/>
    </row>
    <row r="2881" spans="2:13" s="217" customFormat="1">
      <c r="B2881" s="218"/>
      <c r="J2881" s="218"/>
      <c r="M2881" s="218"/>
    </row>
    <row r="2882" spans="2:13" s="217" customFormat="1">
      <c r="B2882" s="218"/>
      <c r="J2882" s="218"/>
      <c r="M2882" s="218"/>
    </row>
    <row r="2883" spans="2:13" s="217" customFormat="1">
      <c r="B2883" s="218"/>
      <c r="J2883" s="218"/>
      <c r="M2883" s="218"/>
    </row>
    <row r="2884" spans="2:13" s="217" customFormat="1">
      <c r="B2884" s="218"/>
      <c r="J2884" s="218"/>
      <c r="M2884" s="218"/>
    </row>
    <row r="2885" spans="2:13" s="217" customFormat="1">
      <c r="B2885" s="218"/>
      <c r="J2885" s="218"/>
      <c r="M2885" s="218"/>
    </row>
    <row r="2886" spans="2:13" s="217" customFormat="1">
      <c r="B2886" s="218"/>
      <c r="J2886" s="218"/>
      <c r="M2886" s="218"/>
    </row>
    <row r="2887" spans="2:13" s="217" customFormat="1">
      <c r="B2887" s="218"/>
      <c r="J2887" s="218"/>
      <c r="M2887" s="218"/>
    </row>
    <row r="2888" spans="2:13" s="217" customFormat="1">
      <c r="B2888" s="218"/>
      <c r="J2888" s="218"/>
      <c r="M2888" s="218"/>
    </row>
    <row r="2889" spans="2:13" s="217" customFormat="1">
      <c r="B2889" s="218"/>
      <c r="J2889" s="218"/>
      <c r="M2889" s="218"/>
    </row>
    <row r="2890" spans="2:13" s="217" customFormat="1">
      <c r="B2890" s="218"/>
      <c r="J2890" s="218"/>
      <c r="M2890" s="218"/>
    </row>
    <row r="2891" spans="2:13" s="217" customFormat="1">
      <c r="B2891" s="218"/>
      <c r="J2891" s="218"/>
      <c r="M2891" s="218"/>
    </row>
    <row r="2892" spans="2:13" s="217" customFormat="1">
      <c r="B2892" s="218"/>
      <c r="J2892" s="218"/>
      <c r="M2892" s="218"/>
    </row>
    <row r="2893" spans="2:13" s="217" customFormat="1">
      <c r="B2893" s="218"/>
      <c r="J2893" s="218"/>
      <c r="M2893" s="218"/>
    </row>
    <row r="2894" spans="2:13" s="217" customFormat="1">
      <c r="B2894" s="218"/>
      <c r="J2894" s="218"/>
      <c r="M2894" s="218"/>
    </row>
    <row r="2895" spans="2:13" s="217" customFormat="1">
      <c r="B2895" s="218"/>
      <c r="J2895" s="218"/>
      <c r="M2895" s="218"/>
    </row>
    <row r="2896" spans="2:13" s="217" customFormat="1">
      <c r="B2896" s="218"/>
      <c r="J2896" s="218"/>
      <c r="M2896" s="218"/>
    </row>
    <row r="2897" spans="2:13" s="217" customFormat="1">
      <c r="B2897" s="218"/>
      <c r="J2897" s="218"/>
      <c r="M2897" s="218"/>
    </row>
    <row r="2898" spans="2:13" s="217" customFormat="1">
      <c r="B2898" s="218"/>
      <c r="J2898" s="218"/>
      <c r="M2898" s="218"/>
    </row>
    <row r="2899" spans="2:13" s="217" customFormat="1">
      <c r="B2899" s="218"/>
      <c r="J2899" s="218"/>
      <c r="M2899" s="218"/>
    </row>
    <row r="2900" spans="2:13" s="217" customFormat="1">
      <c r="B2900" s="218"/>
      <c r="J2900" s="218"/>
      <c r="M2900" s="218"/>
    </row>
    <row r="2901" spans="2:13" s="217" customFormat="1">
      <c r="B2901" s="218"/>
      <c r="J2901" s="218"/>
      <c r="M2901" s="218"/>
    </row>
    <row r="2902" spans="2:13" s="217" customFormat="1">
      <c r="B2902" s="218"/>
      <c r="J2902" s="218"/>
      <c r="M2902" s="218"/>
    </row>
    <row r="2903" spans="2:13" s="217" customFormat="1">
      <c r="B2903" s="218"/>
      <c r="J2903" s="218"/>
      <c r="M2903" s="218"/>
    </row>
    <row r="2904" spans="2:13" s="217" customFormat="1">
      <c r="B2904" s="218"/>
      <c r="J2904" s="218"/>
      <c r="M2904" s="218"/>
    </row>
    <row r="2905" spans="2:13" s="217" customFormat="1">
      <c r="B2905" s="218"/>
      <c r="J2905" s="218"/>
      <c r="M2905" s="218"/>
    </row>
    <row r="2906" spans="2:13" s="217" customFormat="1">
      <c r="B2906" s="218"/>
      <c r="J2906" s="218"/>
      <c r="M2906" s="218"/>
    </row>
    <row r="2907" spans="2:13" s="217" customFormat="1">
      <c r="B2907" s="218"/>
      <c r="J2907" s="218"/>
      <c r="M2907" s="218"/>
    </row>
    <row r="2908" spans="2:13" s="217" customFormat="1">
      <c r="B2908" s="218"/>
      <c r="J2908" s="218"/>
      <c r="M2908" s="218"/>
    </row>
    <row r="2909" spans="2:13" s="217" customFormat="1">
      <c r="B2909" s="218"/>
      <c r="J2909" s="218"/>
      <c r="M2909" s="218"/>
    </row>
    <row r="2910" spans="2:13" s="217" customFormat="1">
      <c r="B2910" s="218"/>
      <c r="J2910" s="218"/>
      <c r="M2910" s="218"/>
    </row>
    <row r="2911" spans="2:13" s="217" customFormat="1">
      <c r="B2911" s="218"/>
      <c r="J2911" s="218"/>
      <c r="M2911" s="218"/>
    </row>
    <row r="2912" spans="2:13" s="217" customFormat="1">
      <c r="B2912" s="218"/>
      <c r="J2912" s="218"/>
      <c r="M2912" s="218"/>
    </row>
    <row r="2913" spans="2:13" s="217" customFormat="1">
      <c r="B2913" s="218"/>
      <c r="J2913" s="218"/>
      <c r="M2913" s="218"/>
    </row>
    <row r="2914" spans="2:13" s="217" customFormat="1">
      <c r="B2914" s="218"/>
      <c r="J2914" s="218"/>
      <c r="M2914" s="218"/>
    </row>
    <row r="2915" spans="2:13" s="217" customFormat="1">
      <c r="B2915" s="218"/>
      <c r="J2915" s="218"/>
      <c r="M2915" s="218"/>
    </row>
    <row r="2916" spans="2:13" s="217" customFormat="1">
      <c r="B2916" s="218"/>
      <c r="J2916" s="218"/>
      <c r="M2916" s="218"/>
    </row>
    <row r="2917" spans="2:13" s="217" customFormat="1">
      <c r="B2917" s="218"/>
      <c r="J2917" s="218"/>
      <c r="M2917" s="218"/>
    </row>
    <row r="2918" spans="2:13" s="217" customFormat="1">
      <c r="B2918" s="218"/>
      <c r="J2918" s="218"/>
      <c r="M2918" s="218"/>
    </row>
    <row r="2919" spans="2:13" s="217" customFormat="1">
      <c r="B2919" s="218"/>
      <c r="J2919" s="218"/>
      <c r="M2919" s="218"/>
    </row>
    <row r="2920" spans="2:13" s="217" customFormat="1">
      <c r="B2920" s="218"/>
      <c r="J2920" s="218"/>
      <c r="M2920" s="218"/>
    </row>
    <row r="2921" spans="2:13" s="217" customFormat="1">
      <c r="B2921" s="218"/>
      <c r="J2921" s="218"/>
      <c r="M2921" s="218"/>
    </row>
    <row r="2922" spans="2:13" s="217" customFormat="1">
      <c r="B2922" s="218"/>
      <c r="J2922" s="218"/>
      <c r="M2922" s="218"/>
    </row>
    <row r="2923" spans="2:13" s="217" customFormat="1">
      <c r="B2923" s="218"/>
      <c r="J2923" s="218"/>
      <c r="M2923" s="218"/>
    </row>
    <row r="2924" spans="2:13" s="217" customFormat="1">
      <c r="B2924" s="218"/>
      <c r="J2924" s="218"/>
      <c r="M2924" s="218"/>
    </row>
    <row r="2925" spans="2:13" s="217" customFormat="1">
      <c r="B2925" s="218"/>
      <c r="J2925" s="218"/>
      <c r="M2925" s="218"/>
    </row>
    <row r="2926" spans="2:13" s="217" customFormat="1">
      <c r="B2926" s="218"/>
      <c r="J2926" s="218"/>
      <c r="M2926" s="218"/>
    </row>
    <row r="2927" spans="2:13" s="217" customFormat="1">
      <c r="B2927" s="218"/>
      <c r="J2927" s="218"/>
      <c r="M2927" s="218"/>
    </row>
    <row r="2928" spans="2:13" s="217" customFormat="1">
      <c r="B2928" s="218"/>
      <c r="J2928" s="218"/>
      <c r="M2928" s="218"/>
    </row>
    <row r="2929" spans="2:13" s="217" customFormat="1">
      <c r="B2929" s="218"/>
      <c r="J2929" s="218"/>
      <c r="M2929" s="218"/>
    </row>
    <row r="2930" spans="2:13" s="217" customFormat="1">
      <c r="B2930" s="218"/>
      <c r="J2930" s="218"/>
      <c r="M2930" s="218"/>
    </row>
    <row r="2931" spans="2:13" s="217" customFormat="1">
      <c r="B2931" s="218"/>
      <c r="J2931" s="218"/>
      <c r="M2931" s="218"/>
    </row>
    <row r="2932" spans="2:13" s="217" customFormat="1">
      <c r="B2932" s="218"/>
      <c r="J2932" s="218"/>
      <c r="M2932" s="218"/>
    </row>
    <row r="2933" spans="2:13" s="217" customFormat="1">
      <c r="B2933" s="218"/>
      <c r="J2933" s="218"/>
      <c r="M2933" s="218"/>
    </row>
    <row r="2934" spans="2:13" s="217" customFormat="1">
      <c r="B2934" s="218"/>
      <c r="J2934" s="218"/>
      <c r="M2934" s="218"/>
    </row>
    <row r="2935" spans="2:13" s="217" customFormat="1">
      <c r="B2935" s="218"/>
      <c r="J2935" s="218"/>
      <c r="M2935" s="218"/>
    </row>
    <row r="2936" spans="2:13" s="217" customFormat="1">
      <c r="B2936" s="218"/>
      <c r="J2936" s="218"/>
      <c r="M2936" s="218"/>
    </row>
    <row r="2937" spans="2:13" s="217" customFormat="1">
      <c r="B2937" s="218"/>
      <c r="J2937" s="218"/>
      <c r="M2937" s="218"/>
    </row>
    <row r="2938" spans="2:13" s="217" customFormat="1">
      <c r="B2938" s="218"/>
      <c r="J2938" s="218"/>
      <c r="M2938" s="218"/>
    </row>
    <row r="2939" spans="2:13" s="217" customFormat="1">
      <c r="B2939" s="218"/>
      <c r="J2939" s="218"/>
      <c r="M2939" s="218"/>
    </row>
    <row r="2940" spans="2:13" s="217" customFormat="1">
      <c r="B2940" s="218"/>
      <c r="J2940" s="218"/>
      <c r="M2940" s="218"/>
    </row>
    <row r="2941" spans="2:13" s="217" customFormat="1">
      <c r="B2941" s="218"/>
      <c r="J2941" s="218"/>
      <c r="M2941" s="218"/>
    </row>
    <row r="2942" spans="2:13" s="217" customFormat="1">
      <c r="B2942" s="218"/>
      <c r="J2942" s="218"/>
      <c r="M2942" s="218"/>
    </row>
    <row r="2943" spans="2:13" s="217" customFormat="1">
      <c r="B2943" s="218"/>
      <c r="J2943" s="218"/>
      <c r="M2943" s="218"/>
    </row>
    <row r="2944" spans="2:13" s="217" customFormat="1">
      <c r="B2944" s="218"/>
      <c r="J2944" s="218"/>
      <c r="M2944" s="218"/>
    </row>
    <row r="2945" spans="2:13" s="217" customFormat="1">
      <c r="B2945" s="218"/>
      <c r="J2945" s="218"/>
      <c r="M2945" s="218"/>
    </row>
    <row r="2946" spans="2:13" s="217" customFormat="1">
      <c r="B2946" s="218"/>
      <c r="J2946" s="218"/>
      <c r="M2946" s="218"/>
    </row>
    <row r="2947" spans="2:13" s="217" customFormat="1">
      <c r="B2947" s="218"/>
      <c r="J2947" s="218"/>
      <c r="M2947" s="218"/>
    </row>
    <row r="2948" spans="2:13" s="217" customFormat="1">
      <c r="B2948" s="218"/>
      <c r="J2948" s="218"/>
      <c r="M2948" s="218"/>
    </row>
    <row r="2949" spans="2:13" s="217" customFormat="1">
      <c r="B2949" s="218"/>
      <c r="J2949" s="218"/>
      <c r="M2949" s="218"/>
    </row>
    <row r="2950" spans="2:13" s="217" customFormat="1">
      <c r="B2950" s="218"/>
      <c r="J2950" s="218"/>
      <c r="M2950" s="218"/>
    </row>
    <row r="2951" spans="2:13" s="217" customFormat="1">
      <c r="B2951" s="218"/>
      <c r="J2951" s="218"/>
      <c r="M2951" s="218"/>
    </row>
    <row r="2952" spans="2:13" s="217" customFormat="1">
      <c r="B2952" s="218"/>
      <c r="J2952" s="218"/>
      <c r="M2952" s="218"/>
    </row>
    <row r="2953" spans="2:13" s="217" customFormat="1">
      <c r="B2953" s="218"/>
      <c r="J2953" s="218"/>
      <c r="M2953" s="218"/>
    </row>
    <row r="2954" spans="2:13" s="217" customFormat="1">
      <c r="B2954" s="218"/>
      <c r="J2954" s="218"/>
      <c r="M2954" s="218"/>
    </row>
    <row r="2955" spans="2:13" s="217" customFormat="1">
      <c r="B2955" s="218"/>
      <c r="J2955" s="218"/>
      <c r="M2955" s="218"/>
    </row>
    <row r="2956" spans="2:13" s="217" customFormat="1">
      <c r="B2956" s="218"/>
      <c r="J2956" s="218"/>
      <c r="M2956" s="218"/>
    </row>
    <row r="2957" spans="2:13" s="217" customFormat="1">
      <c r="B2957" s="218"/>
      <c r="J2957" s="218"/>
      <c r="M2957" s="218"/>
    </row>
    <row r="2958" spans="2:13" s="217" customFormat="1">
      <c r="B2958" s="218"/>
      <c r="J2958" s="218"/>
      <c r="M2958" s="218"/>
    </row>
    <row r="2959" spans="2:13" s="217" customFormat="1">
      <c r="B2959" s="218"/>
      <c r="J2959" s="218"/>
      <c r="M2959" s="218"/>
    </row>
    <row r="2960" spans="2:13" s="217" customFormat="1">
      <c r="B2960" s="218"/>
      <c r="J2960" s="218"/>
      <c r="M2960" s="218"/>
    </row>
    <row r="2961" spans="2:13" s="217" customFormat="1">
      <c r="B2961" s="218"/>
      <c r="J2961" s="218"/>
      <c r="M2961" s="218"/>
    </row>
    <row r="2962" spans="2:13" s="217" customFormat="1">
      <c r="B2962" s="218"/>
      <c r="J2962" s="218"/>
      <c r="M2962" s="218"/>
    </row>
    <row r="2963" spans="2:13" s="217" customFormat="1">
      <c r="B2963" s="218"/>
      <c r="J2963" s="218"/>
      <c r="M2963" s="218"/>
    </row>
    <row r="2964" spans="2:13" s="217" customFormat="1">
      <c r="B2964" s="218"/>
      <c r="J2964" s="218"/>
      <c r="M2964" s="218"/>
    </row>
    <row r="2965" spans="2:13" s="217" customFormat="1">
      <c r="B2965" s="218"/>
      <c r="J2965" s="218"/>
      <c r="M2965" s="218"/>
    </row>
    <row r="2966" spans="2:13" s="217" customFormat="1">
      <c r="B2966" s="218"/>
      <c r="J2966" s="218"/>
      <c r="M2966" s="218"/>
    </row>
    <row r="2967" spans="2:13" s="217" customFormat="1">
      <c r="B2967" s="218"/>
      <c r="J2967" s="218"/>
      <c r="M2967" s="218"/>
    </row>
    <row r="2968" spans="2:13" s="217" customFormat="1">
      <c r="B2968" s="218"/>
      <c r="J2968" s="218"/>
      <c r="M2968" s="218"/>
    </row>
    <row r="2969" spans="2:13" s="217" customFormat="1">
      <c r="B2969" s="218"/>
      <c r="J2969" s="218"/>
      <c r="M2969" s="218"/>
    </row>
    <row r="2970" spans="2:13" s="217" customFormat="1">
      <c r="B2970" s="218"/>
      <c r="J2970" s="218"/>
      <c r="M2970" s="218"/>
    </row>
    <row r="2971" spans="2:13" s="217" customFormat="1">
      <c r="B2971" s="218"/>
      <c r="J2971" s="218"/>
      <c r="M2971" s="218"/>
    </row>
    <row r="2972" spans="2:13" s="217" customFormat="1">
      <c r="B2972" s="218"/>
      <c r="J2972" s="218"/>
      <c r="M2972" s="218"/>
    </row>
    <row r="2973" spans="2:13" s="217" customFormat="1">
      <c r="B2973" s="218"/>
      <c r="J2973" s="218"/>
      <c r="M2973" s="218"/>
    </row>
    <row r="2974" spans="2:13" s="217" customFormat="1">
      <c r="B2974" s="218"/>
      <c r="J2974" s="218"/>
      <c r="M2974" s="218"/>
    </row>
    <row r="2975" spans="2:13" s="217" customFormat="1">
      <c r="B2975" s="218"/>
      <c r="J2975" s="218"/>
      <c r="M2975" s="218"/>
    </row>
    <row r="2976" spans="2:13" s="217" customFormat="1">
      <c r="B2976" s="218"/>
      <c r="J2976" s="218"/>
      <c r="M2976" s="218"/>
    </row>
    <row r="2977" spans="2:13" s="217" customFormat="1">
      <c r="B2977" s="218"/>
      <c r="J2977" s="218"/>
      <c r="M2977" s="218"/>
    </row>
    <row r="2978" spans="2:13" s="217" customFormat="1">
      <c r="B2978" s="218"/>
      <c r="J2978" s="218"/>
      <c r="M2978" s="218"/>
    </row>
    <row r="2979" spans="2:13" s="217" customFormat="1">
      <c r="B2979" s="218"/>
      <c r="J2979" s="218"/>
      <c r="M2979" s="218"/>
    </row>
    <row r="2980" spans="2:13" s="217" customFormat="1">
      <c r="B2980" s="218"/>
      <c r="J2980" s="218"/>
      <c r="M2980" s="218"/>
    </row>
    <row r="2981" spans="2:13" s="217" customFormat="1">
      <c r="B2981" s="218"/>
      <c r="J2981" s="218"/>
      <c r="M2981" s="218"/>
    </row>
    <row r="2982" spans="2:13" s="217" customFormat="1">
      <c r="B2982" s="218"/>
      <c r="J2982" s="218"/>
      <c r="M2982" s="218"/>
    </row>
    <row r="2983" spans="2:13" s="217" customFormat="1">
      <c r="B2983" s="218"/>
      <c r="J2983" s="218"/>
      <c r="M2983" s="218"/>
    </row>
    <row r="2984" spans="2:13" s="217" customFormat="1">
      <c r="B2984" s="218"/>
      <c r="J2984" s="218"/>
      <c r="M2984" s="218"/>
    </row>
    <row r="2985" spans="2:13" s="217" customFormat="1">
      <c r="B2985" s="218"/>
      <c r="J2985" s="218"/>
      <c r="M2985" s="218"/>
    </row>
    <row r="2986" spans="2:13" s="217" customFormat="1">
      <c r="B2986" s="218"/>
      <c r="J2986" s="218"/>
      <c r="M2986" s="218"/>
    </row>
    <row r="2987" spans="2:13" s="217" customFormat="1">
      <c r="B2987" s="218"/>
      <c r="J2987" s="218"/>
      <c r="M2987" s="218"/>
    </row>
    <row r="2988" spans="2:13" s="217" customFormat="1">
      <c r="B2988" s="218"/>
      <c r="J2988" s="218"/>
      <c r="M2988" s="218"/>
    </row>
    <row r="2989" spans="2:13" s="217" customFormat="1">
      <c r="B2989" s="218"/>
      <c r="J2989" s="218"/>
      <c r="M2989" s="218"/>
    </row>
    <row r="2990" spans="2:13" s="217" customFormat="1">
      <c r="B2990" s="218"/>
      <c r="J2990" s="218"/>
      <c r="M2990" s="218"/>
    </row>
    <row r="2991" spans="2:13" s="217" customFormat="1">
      <c r="B2991" s="218"/>
      <c r="J2991" s="218"/>
      <c r="M2991" s="218"/>
    </row>
    <row r="2992" spans="2:13" s="217" customFormat="1">
      <c r="B2992" s="218"/>
      <c r="J2992" s="218"/>
      <c r="M2992" s="218"/>
    </row>
    <row r="2993" spans="2:13" s="217" customFormat="1">
      <c r="B2993" s="218"/>
      <c r="J2993" s="218"/>
      <c r="M2993" s="218"/>
    </row>
    <row r="2994" spans="2:13" s="217" customFormat="1">
      <c r="B2994" s="218"/>
      <c r="J2994" s="218"/>
      <c r="M2994" s="218"/>
    </row>
    <row r="2995" spans="2:13" s="217" customFormat="1">
      <c r="B2995" s="218"/>
      <c r="J2995" s="218"/>
      <c r="M2995" s="218"/>
    </row>
    <row r="2996" spans="2:13" s="217" customFormat="1">
      <c r="B2996" s="218"/>
      <c r="J2996" s="218"/>
      <c r="M2996" s="218"/>
    </row>
    <row r="2997" spans="2:13" s="217" customFormat="1">
      <c r="B2997" s="218"/>
      <c r="J2997" s="218"/>
      <c r="M2997" s="218"/>
    </row>
    <row r="2998" spans="2:13" s="217" customFormat="1">
      <c r="B2998" s="218"/>
      <c r="J2998" s="218"/>
      <c r="M2998" s="218"/>
    </row>
    <row r="2999" spans="2:13" s="217" customFormat="1">
      <c r="B2999" s="218"/>
      <c r="J2999" s="218"/>
      <c r="M2999" s="218"/>
    </row>
    <row r="3000" spans="2:13" s="217" customFormat="1">
      <c r="B3000" s="218"/>
      <c r="J3000" s="218"/>
      <c r="M3000" s="218"/>
    </row>
    <row r="3001" spans="2:13" s="217" customFormat="1">
      <c r="B3001" s="218"/>
      <c r="J3001" s="218"/>
      <c r="M3001" s="218"/>
    </row>
    <row r="3002" spans="2:13" s="217" customFormat="1">
      <c r="B3002" s="218"/>
      <c r="J3002" s="218"/>
      <c r="M3002" s="218"/>
    </row>
    <row r="3003" spans="2:13" s="217" customFormat="1">
      <c r="B3003" s="218"/>
      <c r="J3003" s="218"/>
      <c r="M3003" s="218"/>
    </row>
    <row r="3004" spans="2:13" s="217" customFormat="1">
      <c r="B3004" s="218"/>
      <c r="J3004" s="218"/>
      <c r="M3004" s="218"/>
    </row>
    <row r="3005" spans="2:13" s="217" customFormat="1">
      <c r="B3005" s="218"/>
      <c r="J3005" s="218"/>
      <c r="M3005" s="218"/>
    </row>
    <row r="3006" spans="2:13" s="217" customFormat="1">
      <c r="B3006" s="218"/>
      <c r="J3006" s="218"/>
      <c r="M3006" s="218"/>
    </row>
    <row r="3007" spans="2:13" s="217" customFormat="1">
      <c r="B3007" s="218"/>
      <c r="J3007" s="218"/>
      <c r="M3007" s="218"/>
    </row>
    <row r="3008" spans="2:13" s="217" customFormat="1">
      <c r="B3008" s="218"/>
      <c r="J3008" s="218"/>
      <c r="M3008" s="218"/>
    </row>
    <row r="3009" spans="2:13" s="217" customFormat="1">
      <c r="B3009" s="218"/>
      <c r="J3009" s="218"/>
      <c r="M3009" s="218"/>
    </row>
    <row r="3010" spans="2:13" s="217" customFormat="1">
      <c r="B3010" s="218"/>
      <c r="J3010" s="218"/>
      <c r="M3010" s="218"/>
    </row>
    <row r="3011" spans="2:13" s="217" customFormat="1">
      <c r="B3011" s="218"/>
      <c r="J3011" s="218"/>
      <c r="M3011" s="218"/>
    </row>
    <row r="3012" spans="2:13" s="217" customFormat="1">
      <c r="B3012" s="218"/>
      <c r="J3012" s="218"/>
      <c r="M3012" s="218"/>
    </row>
    <row r="3013" spans="2:13" s="217" customFormat="1">
      <c r="B3013" s="218"/>
      <c r="J3013" s="218"/>
      <c r="M3013" s="218"/>
    </row>
    <row r="3014" spans="2:13" s="217" customFormat="1">
      <c r="B3014" s="218"/>
      <c r="J3014" s="218"/>
      <c r="M3014" s="218"/>
    </row>
    <row r="3015" spans="2:13" s="217" customFormat="1">
      <c r="B3015" s="218"/>
      <c r="J3015" s="218"/>
      <c r="M3015" s="218"/>
    </row>
    <row r="3016" spans="2:13" s="217" customFormat="1">
      <c r="B3016" s="218"/>
      <c r="J3016" s="218"/>
      <c r="M3016" s="218"/>
    </row>
    <row r="3017" spans="2:13" s="217" customFormat="1">
      <c r="B3017" s="218"/>
      <c r="J3017" s="218"/>
      <c r="M3017" s="218"/>
    </row>
    <row r="3018" spans="2:13" s="217" customFormat="1">
      <c r="B3018" s="218"/>
      <c r="J3018" s="218"/>
      <c r="M3018" s="218"/>
    </row>
    <row r="3019" spans="2:13" s="217" customFormat="1">
      <c r="B3019" s="218"/>
      <c r="J3019" s="218"/>
      <c r="M3019" s="218"/>
    </row>
    <row r="3020" spans="2:13" s="217" customFormat="1">
      <c r="B3020" s="218"/>
      <c r="J3020" s="218"/>
      <c r="M3020" s="218"/>
    </row>
    <row r="3021" spans="2:13" s="217" customFormat="1">
      <c r="B3021" s="218"/>
      <c r="J3021" s="218"/>
      <c r="M3021" s="218"/>
    </row>
    <row r="3022" spans="2:13" s="217" customFormat="1">
      <c r="B3022" s="218"/>
      <c r="J3022" s="218"/>
      <c r="M3022" s="218"/>
    </row>
    <row r="3023" spans="2:13" s="217" customFormat="1">
      <c r="B3023" s="218"/>
      <c r="J3023" s="218"/>
      <c r="M3023" s="218"/>
    </row>
    <row r="3024" spans="2:13" s="217" customFormat="1">
      <c r="B3024" s="218"/>
      <c r="J3024" s="218"/>
      <c r="M3024" s="218"/>
    </row>
    <row r="3025" spans="2:13" s="217" customFormat="1">
      <c r="B3025" s="218"/>
      <c r="J3025" s="218"/>
      <c r="M3025" s="218"/>
    </row>
    <row r="3026" spans="2:13" s="217" customFormat="1">
      <c r="B3026" s="218"/>
      <c r="J3026" s="218"/>
      <c r="M3026" s="218"/>
    </row>
    <row r="3027" spans="2:13" s="217" customFormat="1">
      <c r="B3027" s="218"/>
      <c r="J3027" s="218"/>
      <c r="M3027" s="218"/>
    </row>
    <row r="3028" spans="2:13" s="217" customFormat="1">
      <c r="B3028" s="218"/>
      <c r="J3028" s="218"/>
      <c r="M3028" s="218"/>
    </row>
    <row r="3029" spans="2:13" s="217" customFormat="1">
      <c r="B3029" s="218"/>
      <c r="J3029" s="218"/>
      <c r="M3029" s="218"/>
    </row>
    <row r="3030" spans="2:13" s="217" customFormat="1">
      <c r="B3030" s="218"/>
      <c r="J3030" s="218"/>
      <c r="M3030" s="218"/>
    </row>
    <row r="3031" spans="2:13" s="217" customFormat="1">
      <c r="B3031" s="218"/>
      <c r="J3031" s="218"/>
      <c r="M3031" s="218"/>
    </row>
    <row r="3032" spans="2:13" s="217" customFormat="1">
      <c r="B3032" s="218"/>
      <c r="J3032" s="218"/>
      <c r="M3032" s="218"/>
    </row>
    <row r="3033" spans="2:13" s="217" customFormat="1">
      <c r="B3033" s="218"/>
      <c r="J3033" s="218"/>
      <c r="M3033" s="218"/>
    </row>
    <row r="3034" spans="2:13" s="217" customFormat="1">
      <c r="B3034" s="218"/>
      <c r="J3034" s="218"/>
      <c r="M3034" s="218"/>
    </row>
    <row r="3035" spans="2:13" s="217" customFormat="1">
      <c r="B3035" s="218"/>
      <c r="J3035" s="218"/>
      <c r="M3035" s="218"/>
    </row>
    <row r="3036" spans="2:13" s="217" customFormat="1">
      <c r="B3036" s="218"/>
      <c r="J3036" s="218"/>
      <c r="M3036" s="218"/>
    </row>
    <row r="3037" spans="2:13" s="217" customFormat="1">
      <c r="B3037" s="218"/>
      <c r="J3037" s="218"/>
      <c r="M3037" s="218"/>
    </row>
    <row r="3038" spans="2:13" s="217" customFormat="1">
      <c r="B3038" s="218"/>
      <c r="J3038" s="218"/>
      <c r="M3038" s="218"/>
    </row>
    <row r="3039" spans="2:13" s="217" customFormat="1">
      <c r="B3039" s="218"/>
      <c r="J3039" s="218"/>
      <c r="M3039" s="218"/>
    </row>
    <row r="3040" spans="2:13" s="217" customFormat="1">
      <c r="B3040" s="218"/>
      <c r="J3040" s="218"/>
      <c r="M3040" s="218"/>
    </row>
    <row r="3041" spans="2:13" s="217" customFormat="1">
      <c r="B3041" s="218"/>
      <c r="J3041" s="218"/>
      <c r="M3041" s="218"/>
    </row>
    <row r="3042" spans="2:13" s="217" customFormat="1">
      <c r="B3042" s="218"/>
      <c r="J3042" s="218"/>
      <c r="M3042" s="218"/>
    </row>
    <row r="3043" spans="2:13" s="217" customFormat="1">
      <c r="B3043" s="218"/>
      <c r="J3043" s="218"/>
      <c r="M3043" s="218"/>
    </row>
    <row r="3044" spans="2:13" s="217" customFormat="1">
      <c r="B3044" s="218"/>
      <c r="J3044" s="218"/>
      <c r="M3044" s="218"/>
    </row>
    <row r="3045" spans="2:13" s="217" customFormat="1">
      <c r="B3045" s="218"/>
      <c r="J3045" s="218"/>
      <c r="M3045" s="218"/>
    </row>
    <row r="3046" spans="2:13" s="217" customFormat="1">
      <c r="B3046" s="218"/>
      <c r="J3046" s="218"/>
      <c r="M3046" s="218"/>
    </row>
    <row r="3047" spans="2:13" s="217" customFormat="1">
      <c r="B3047" s="218"/>
      <c r="J3047" s="218"/>
      <c r="M3047" s="218"/>
    </row>
    <row r="3048" spans="2:13" s="217" customFormat="1">
      <c r="B3048" s="218"/>
      <c r="J3048" s="218"/>
      <c r="M3048" s="218"/>
    </row>
    <row r="3049" spans="2:13" s="217" customFormat="1">
      <c r="B3049" s="218"/>
      <c r="J3049" s="218"/>
      <c r="M3049" s="218"/>
    </row>
    <row r="3050" spans="2:13" s="217" customFormat="1">
      <c r="B3050" s="218"/>
      <c r="J3050" s="218"/>
      <c r="M3050" s="218"/>
    </row>
    <row r="3051" spans="2:13" s="217" customFormat="1">
      <c r="B3051" s="218"/>
      <c r="J3051" s="218"/>
      <c r="M3051" s="218"/>
    </row>
    <row r="3052" spans="2:13" s="217" customFormat="1">
      <c r="B3052" s="218"/>
      <c r="J3052" s="218"/>
      <c r="M3052" s="218"/>
    </row>
    <row r="3053" spans="2:13" s="217" customFormat="1">
      <c r="B3053" s="218"/>
      <c r="J3053" s="218"/>
      <c r="M3053" s="218"/>
    </row>
    <row r="3054" spans="2:13" s="217" customFormat="1">
      <c r="B3054" s="218"/>
      <c r="J3054" s="218"/>
      <c r="M3054" s="218"/>
    </row>
    <row r="3055" spans="2:13" s="217" customFormat="1">
      <c r="B3055" s="218"/>
      <c r="J3055" s="218"/>
      <c r="M3055" s="218"/>
    </row>
    <row r="3056" spans="2:13" s="217" customFormat="1">
      <c r="B3056" s="218"/>
      <c r="J3056" s="218"/>
      <c r="M3056" s="218"/>
    </row>
    <row r="3057" spans="2:13" s="217" customFormat="1">
      <c r="B3057" s="218"/>
      <c r="J3057" s="218"/>
      <c r="M3057" s="218"/>
    </row>
    <row r="3058" spans="2:13" s="217" customFormat="1">
      <c r="B3058" s="218"/>
      <c r="J3058" s="218"/>
      <c r="M3058" s="218"/>
    </row>
    <row r="3059" spans="2:13" s="217" customFormat="1">
      <c r="B3059" s="218"/>
      <c r="J3059" s="218"/>
      <c r="M3059" s="218"/>
    </row>
    <row r="3060" spans="2:13" s="217" customFormat="1">
      <c r="B3060" s="218"/>
      <c r="J3060" s="218"/>
      <c r="M3060" s="218"/>
    </row>
    <row r="3061" spans="2:13" s="217" customFormat="1">
      <c r="B3061" s="218"/>
      <c r="J3061" s="218"/>
      <c r="M3061" s="218"/>
    </row>
    <row r="3062" spans="2:13" s="217" customFormat="1">
      <c r="B3062" s="218"/>
      <c r="J3062" s="218"/>
      <c r="M3062" s="218"/>
    </row>
    <row r="3063" spans="2:13" s="217" customFormat="1">
      <c r="B3063" s="218"/>
      <c r="J3063" s="218"/>
      <c r="M3063" s="218"/>
    </row>
    <row r="3064" spans="2:13" s="217" customFormat="1">
      <c r="B3064" s="218"/>
      <c r="J3064" s="218"/>
      <c r="M3064" s="218"/>
    </row>
    <row r="3065" spans="2:13" s="217" customFormat="1">
      <c r="B3065" s="218"/>
      <c r="J3065" s="218"/>
      <c r="M3065" s="218"/>
    </row>
    <row r="3066" spans="2:13" s="217" customFormat="1">
      <c r="B3066" s="218"/>
      <c r="J3066" s="218"/>
      <c r="M3066" s="218"/>
    </row>
    <row r="3067" spans="2:13" s="217" customFormat="1">
      <c r="B3067" s="218"/>
      <c r="J3067" s="218"/>
      <c r="M3067" s="218"/>
    </row>
    <row r="3068" spans="2:13" s="217" customFormat="1">
      <c r="B3068" s="218"/>
      <c r="J3068" s="218"/>
      <c r="M3068" s="218"/>
    </row>
    <row r="3069" spans="2:13" s="217" customFormat="1">
      <c r="B3069" s="218"/>
      <c r="J3069" s="218"/>
      <c r="M3069" s="218"/>
    </row>
    <row r="3070" spans="2:13" s="217" customFormat="1">
      <c r="B3070" s="218"/>
      <c r="J3070" s="218"/>
      <c r="M3070" s="218"/>
    </row>
    <row r="3071" spans="2:13" s="217" customFormat="1">
      <c r="B3071" s="218"/>
      <c r="J3071" s="218"/>
      <c r="M3071" s="218"/>
    </row>
    <row r="3072" spans="2:13" s="217" customFormat="1">
      <c r="B3072" s="218"/>
      <c r="J3072" s="218"/>
      <c r="M3072" s="218"/>
    </row>
    <row r="3073" spans="2:13" s="217" customFormat="1">
      <c r="B3073" s="218"/>
      <c r="J3073" s="218"/>
      <c r="M3073" s="218"/>
    </row>
    <row r="3074" spans="2:13" s="217" customFormat="1">
      <c r="B3074" s="218"/>
      <c r="J3074" s="218"/>
      <c r="M3074" s="218"/>
    </row>
    <row r="3075" spans="2:13" s="217" customFormat="1">
      <c r="B3075" s="218"/>
      <c r="J3075" s="218"/>
      <c r="M3075" s="218"/>
    </row>
    <row r="3076" spans="2:13" s="217" customFormat="1">
      <c r="B3076" s="218"/>
      <c r="J3076" s="218"/>
      <c r="M3076" s="218"/>
    </row>
    <row r="3077" spans="2:13" s="217" customFormat="1">
      <c r="B3077" s="218"/>
      <c r="J3077" s="218"/>
      <c r="M3077" s="218"/>
    </row>
    <row r="3078" spans="2:13" s="217" customFormat="1">
      <c r="B3078" s="218"/>
      <c r="J3078" s="218"/>
      <c r="M3078" s="218"/>
    </row>
    <row r="3079" spans="2:13" s="217" customFormat="1">
      <c r="B3079" s="218"/>
      <c r="J3079" s="218"/>
      <c r="M3079" s="218"/>
    </row>
    <row r="3080" spans="2:13" s="217" customFormat="1">
      <c r="B3080" s="218"/>
      <c r="J3080" s="218"/>
      <c r="M3080" s="218"/>
    </row>
    <row r="3081" spans="2:13" s="217" customFormat="1">
      <c r="B3081" s="218"/>
      <c r="J3081" s="218"/>
      <c r="M3081" s="218"/>
    </row>
    <row r="3082" spans="2:13" s="217" customFormat="1">
      <c r="B3082" s="218"/>
      <c r="J3082" s="218"/>
      <c r="M3082" s="218"/>
    </row>
    <row r="3083" spans="2:13" s="217" customFormat="1">
      <c r="B3083" s="218"/>
      <c r="J3083" s="218"/>
      <c r="M3083" s="218"/>
    </row>
    <row r="3084" spans="2:13" s="217" customFormat="1">
      <c r="B3084" s="218"/>
      <c r="J3084" s="218"/>
      <c r="M3084" s="218"/>
    </row>
    <row r="3085" spans="2:13" s="217" customFormat="1">
      <c r="B3085" s="218"/>
      <c r="J3085" s="218"/>
      <c r="M3085" s="218"/>
    </row>
    <row r="3086" spans="2:13" s="217" customFormat="1">
      <c r="B3086" s="218"/>
      <c r="J3086" s="218"/>
      <c r="M3086" s="218"/>
    </row>
    <row r="3087" spans="2:13" s="217" customFormat="1">
      <c r="B3087" s="218"/>
      <c r="J3087" s="218"/>
      <c r="M3087" s="218"/>
    </row>
    <row r="3088" spans="2:13" s="217" customFormat="1">
      <c r="B3088" s="218"/>
      <c r="J3088" s="218"/>
      <c r="M3088" s="218"/>
    </row>
    <row r="3089" spans="2:13" s="217" customFormat="1">
      <c r="B3089" s="218"/>
      <c r="J3089" s="218"/>
      <c r="M3089" s="218"/>
    </row>
    <row r="3090" spans="2:13" s="217" customFormat="1">
      <c r="B3090" s="218"/>
      <c r="J3090" s="218"/>
      <c r="M3090" s="218"/>
    </row>
    <row r="3091" spans="2:13" s="217" customFormat="1">
      <c r="B3091" s="218"/>
      <c r="J3091" s="218"/>
      <c r="M3091" s="218"/>
    </row>
    <row r="3092" spans="2:13" s="217" customFormat="1">
      <c r="B3092" s="218"/>
      <c r="J3092" s="218"/>
      <c r="M3092" s="218"/>
    </row>
    <row r="3093" spans="2:13" s="217" customFormat="1">
      <c r="B3093" s="218"/>
      <c r="J3093" s="218"/>
      <c r="M3093" s="218"/>
    </row>
    <row r="3094" spans="2:13" s="217" customFormat="1">
      <c r="B3094" s="218"/>
      <c r="J3094" s="218"/>
      <c r="M3094" s="218"/>
    </row>
    <row r="3095" spans="2:13" s="217" customFormat="1">
      <c r="B3095" s="218"/>
      <c r="J3095" s="218"/>
      <c r="M3095" s="218"/>
    </row>
    <row r="3096" spans="2:13" s="217" customFormat="1">
      <c r="B3096" s="218"/>
      <c r="J3096" s="218"/>
      <c r="M3096" s="218"/>
    </row>
    <row r="3097" spans="2:13" s="217" customFormat="1">
      <c r="B3097" s="218"/>
      <c r="J3097" s="218"/>
      <c r="M3097" s="218"/>
    </row>
    <row r="3098" spans="2:13" s="217" customFormat="1">
      <c r="B3098" s="218"/>
      <c r="J3098" s="218"/>
      <c r="M3098" s="218"/>
    </row>
    <row r="3099" spans="2:13" s="217" customFormat="1">
      <c r="B3099" s="218"/>
      <c r="J3099" s="218"/>
      <c r="M3099" s="218"/>
    </row>
    <row r="3100" spans="2:13" s="217" customFormat="1">
      <c r="B3100" s="218"/>
      <c r="J3100" s="218"/>
      <c r="M3100" s="218"/>
    </row>
    <row r="3101" spans="2:13" s="217" customFormat="1">
      <c r="B3101" s="218"/>
      <c r="J3101" s="218"/>
      <c r="M3101" s="218"/>
    </row>
    <row r="3102" spans="2:13" s="217" customFormat="1">
      <c r="B3102" s="218"/>
      <c r="J3102" s="218"/>
      <c r="M3102" s="218"/>
    </row>
    <row r="3103" spans="2:13" s="217" customFormat="1">
      <c r="B3103" s="218"/>
      <c r="J3103" s="218"/>
      <c r="M3103" s="218"/>
    </row>
    <row r="3104" spans="2:13" s="217" customFormat="1">
      <c r="B3104" s="218"/>
      <c r="J3104" s="218"/>
      <c r="M3104" s="218"/>
    </row>
    <row r="3105" spans="2:13" s="217" customFormat="1">
      <c r="B3105" s="218"/>
      <c r="J3105" s="218"/>
      <c r="M3105" s="218"/>
    </row>
    <row r="3106" spans="2:13" s="217" customFormat="1">
      <c r="B3106" s="218"/>
      <c r="J3106" s="218"/>
      <c r="M3106" s="218"/>
    </row>
    <row r="3107" spans="2:13" s="217" customFormat="1">
      <c r="B3107" s="218"/>
      <c r="J3107" s="218"/>
      <c r="M3107" s="218"/>
    </row>
    <row r="3108" spans="2:13" s="217" customFormat="1">
      <c r="B3108" s="218"/>
      <c r="J3108" s="218"/>
      <c r="M3108" s="218"/>
    </row>
    <row r="3109" spans="2:13" s="217" customFormat="1">
      <c r="B3109" s="218"/>
      <c r="J3109" s="218"/>
      <c r="M3109" s="218"/>
    </row>
    <row r="3110" spans="2:13" s="217" customFormat="1">
      <c r="B3110" s="218"/>
      <c r="J3110" s="218"/>
      <c r="M3110" s="218"/>
    </row>
    <row r="3111" spans="2:13" s="217" customFormat="1">
      <c r="B3111" s="218"/>
      <c r="J3111" s="218"/>
      <c r="M3111" s="218"/>
    </row>
    <row r="3112" spans="2:13" s="217" customFormat="1">
      <c r="B3112" s="218"/>
      <c r="J3112" s="218"/>
      <c r="M3112" s="218"/>
    </row>
    <row r="3113" spans="2:13" s="217" customFormat="1">
      <c r="B3113" s="218"/>
      <c r="J3113" s="218"/>
      <c r="M3113" s="218"/>
    </row>
    <row r="3114" spans="2:13" s="217" customFormat="1">
      <c r="B3114" s="218"/>
      <c r="J3114" s="218"/>
      <c r="M3114" s="218"/>
    </row>
    <row r="3115" spans="2:13" s="217" customFormat="1">
      <c r="B3115" s="218"/>
      <c r="J3115" s="218"/>
      <c r="M3115" s="218"/>
    </row>
    <row r="3116" spans="2:13" s="217" customFormat="1">
      <c r="B3116" s="218"/>
      <c r="J3116" s="218"/>
      <c r="M3116" s="218"/>
    </row>
    <row r="3117" spans="2:13" s="217" customFormat="1">
      <c r="B3117" s="218"/>
      <c r="J3117" s="218"/>
      <c r="M3117" s="218"/>
    </row>
    <row r="3118" spans="2:13" s="217" customFormat="1">
      <c r="B3118" s="218"/>
      <c r="J3118" s="218"/>
      <c r="M3118" s="218"/>
    </row>
    <row r="3119" spans="2:13" s="217" customFormat="1">
      <c r="B3119" s="218"/>
      <c r="J3119" s="218"/>
      <c r="M3119" s="218"/>
    </row>
    <row r="3120" spans="2:13" s="217" customFormat="1">
      <c r="B3120" s="218"/>
      <c r="J3120" s="218"/>
      <c r="M3120" s="218"/>
    </row>
    <row r="3121" spans="2:13" s="217" customFormat="1">
      <c r="B3121" s="218"/>
      <c r="J3121" s="218"/>
      <c r="M3121" s="218"/>
    </row>
    <row r="3122" spans="2:13" s="217" customFormat="1">
      <c r="B3122" s="218"/>
      <c r="J3122" s="218"/>
      <c r="M3122" s="218"/>
    </row>
    <row r="3123" spans="2:13" s="217" customFormat="1">
      <c r="B3123" s="218"/>
      <c r="J3123" s="218"/>
      <c r="M3123" s="218"/>
    </row>
    <row r="3124" spans="2:13" s="217" customFormat="1">
      <c r="B3124" s="218"/>
      <c r="J3124" s="218"/>
      <c r="M3124" s="218"/>
    </row>
    <row r="3125" spans="2:13" s="217" customFormat="1">
      <c r="B3125" s="218"/>
      <c r="J3125" s="218"/>
      <c r="M3125" s="218"/>
    </row>
    <row r="3126" spans="2:13" s="217" customFormat="1">
      <c r="B3126" s="218"/>
      <c r="J3126" s="218"/>
      <c r="M3126" s="218"/>
    </row>
    <row r="3127" spans="2:13" s="217" customFormat="1">
      <c r="B3127" s="218"/>
      <c r="J3127" s="218"/>
      <c r="M3127" s="218"/>
    </row>
    <row r="3128" spans="2:13" s="217" customFormat="1">
      <c r="B3128" s="218"/>
      <c r="J3128" s="218"/>
      <c r="M3128" s="218"/>
    </row>
    <row r="3129" spans="2:13" s="217" customFormat="1">
      <c r="B3129" s="218"/>
      <c r="J3129" s="218"/>
      <c r="M3129" s="218"/>
    </row>
    <row r="3130" spans="2:13" s="217" customFormat="1">
      <c r="B3130" s="218"/>
      <c r="J3130" s="218"/>
      <c r="M3130" s="218"/>
    </row>
    <row r="3131" spans="2:13" s="217" customFormat="1">
      <c r="B3131" s="218"/>
      <c r="J3131" s="218"/>
      <c r="M3131" s="218"/>
    </row>
    <row r="3132" spans="2:13" s="217" customFormat="1">
      <c r="B3132" s="218"/>
      <c r="J3132" s="218"/>
      <c r="M3132" s="218"/>
    </row>
    <row r="3133" spans="2:13" s="217" customFormat="1">
      <c r="B3133" s="218"/>
      <c r="J3133" s="218"/>
      <c r="M3133" s="218"/>
    </row>
    <row r="3134" spans="2:13" s="217" customFormat="1">
      <c r="B3134" s="218"/>
      <c r="J3134" s="218"/>
      <c r="M3134" s="218"/>
    </row>
    <row r="3135" spans="2:13" s="217" customFormat="1">
      <c r="B3135" s="218"/>
      <c r="J3135" s="218"/>
      <c r="M3135" s="218"/>
    </row>
    <row r="3136" spans="2:13" s="217" customFormat="1">
      <c r="B3136" s="218"/>
      <c r="J3136" s="218"/>
      <c r="M3136" s="218"/>
    </row>
    <row r="3137" spans="2:13" s="217" customFormat="1">
      <c r="B3137" s="218"/>
      <c r="J3137" s="218"/>
      <c r="M3137" s="218"/>
    </row>
    <row r="3138" spans="2:13" s="217" customFormat="1">
      <c r="B3138" s="218"/>
      <c r="J3138" s="218"/>
      <c r="M3138" s="218"/>
    </row>
    <row r="3139" spans="2:13" s="217" customFormat="1">
      <c r="B3139" s="218"/>
      <c r="J3139" s="218"/>
      <c r="M3139" s="218"/>
    </row>
    <row r="3140" spans="2:13" s="217" customFormat="1">
      <c r="B3140" s="218"/>
      <c r="J3140" s="218"/>
      <c r="M3140" s="218"/>
    </row>
    <row r="3141" spans="2:13" s="217" customFormat="1">
      <c r="B3141" s="218"/>
      <c r="J3141" s="218"/>
      <c r="M3141" s="218"/>
    </row>
    <row r="3142" spans="2:13" s="217" customFormat="1">
      <c r="B3142" s="218"/>
      <c r="J3142" s="218"/>
      <c r="M3142" s="218"/>
    </row>
    <row r="3143" spans="2:13" s="217" customFormat="1">
      <c r="B3143" s="218"/>
      <c r="J3143" s="218"/>
      <c r="M3143" s="218"/>
    </row>
    <row r="3144" spans="2:13" s="217" customFormat="1">
      <c r="B3144" s="218"/>
      <c r="J3144" s="218"/>
      <c r="M3144" s="218"/>
    </row>
    <row r="3145" spans="2:13" s="217" customFormat="1">
      <c r="B3145" s="218"/>
      <c r="J3145" s="218"/>
      <c r="M3145" s="218"/>
    </row>
    <row r="3146" spans="2:13" s="217" customFormat="1">
      <c r="B3146" s="218"/>
      <c r="J3146" s="218"/>
      <c r="M3146" s="218"/>
    </row>
    <row r="3147" spans="2:13" s="217" customFormat="1">
      <c r="B3147" s="218"/>
      <c r="J3147" s="218"/>
      <c r="M3147" s="218"/>
    </row>
    <row r="3148" spans="2:13" s="217" customFormat="1">
      <c r="B3148" s="218"/>
      <c r="J3148" s="218"/>
      <c r="M3148" s="218"/>
    </row>
    <row r="3149" spans="2:13" s="217" customFormat="1">
      <c r="B3149" s="218"/>
      <c r="J3149" s="218"/>
      <c r="M3149" s="218"/>
    </row>
    <row r="3150" spans="2:13" s="217" customFormat="1">
      <c r="B3150" s="218"/>
      <c r="J3150" s="218"/>
      <c r="M3150" s="218"/>
    </row>
    <row r="3151" spans="2:13" s="217" customFormat="1">
      <c r="B3151" s="218"/>
      <c r="J3151" s="218"/>
      <c r="M3151" s="218"/>
    </row>
    <row r="3152" spans="2:13" s="217" customFormat="1">
      <c r="B3152" s="218"/>
      <c r="J3152" s="218"/>
      <c r="M3152" s="218"/>
    </row>
    <row r="3153" spans="2:13" s="217" customFormat="1">
      <c r="B3153" s="218"/>
      <c r="J3153" s="218"/>
      <c r="M3153" s="218"/>
    </row>
    <row r="3154" spans="2:13" s="217" customFormat="1">
      <c r="B3154" s="218"/>
      <c r="J3154" s="218"/>
      <c r="M3154" s="218"/>
    </row>
    <row r="3155" spans="2:13" s="217" customFormat="1">
      <c r="B3155" s="218"/>
      <c r="J3155" s="218"/>
      <c r="M3155" s="218"/>
    </row>
    <row r="3156" spans="2:13" s="217" customFormat="1">
      <c r="B3156" s="218"/>
      <c r="J3156" s="218"/>
      <c r="M3156" s="218"/>
    </row>
    <row r="3157" spans="2:13" s="217" customFormat="1">
      <c r="B3157" s="218"/>
      <c r="J3157" s="218"/>
      <c r="M3157" s="218"/>
    </row>
    <row r="3158" spans="2:13" s="217" customFormat="1">
      <c r="B3158" s="218"/>
      <c r="J3158" s="218"/>
      <c r="M3158" s="218"/>
    </row>
    <row r="3159" spans="2:13" s="217" customFormat="1">
      <c r="B3159" s="218"/>
      <c r="J3159" s="218"/>
      <c r="M3159" s="218"/>
    </row>
    <row r="3160" spans="2:13" s="217" customFormat="1">
      <c r="B3160" s="218"/>
      <c r="J3160" s="218"/>
      <c r="M3160" s="218"/>
    </row>
    <row r="3161" spans="2:13" s="217" customFormat="1">
      <c r="B3161" s="218"/>
      <c r="J3161" s="218"/>
      <c r="M3161" s="218"/>
    </row>
    <row r="3162" spans="2:13" s="217" customFormat="1">
      <c r="B3162" s="218"/>
      <c r="J3162" s="218"/>
      <c r="M3162" s="218"/>
    </row>
    <row r="3163" spans="2:13" s="217" customFormat="1">
      <c r="B3163" s="218"/>
      <c r="J3163" s="218"/>
      <c r="M3163" s="218"/>
    </row>
    <row r="3164" spans="2:13" s="217" customFormat="1">
      <c r="B3164" s="218"/>
      <c r="J3164" s="218"/>
      <c r="M3164" s="218"/>
    </row>
    <row r="3165" spans="2:13" s="217" customFormat="1">
      <c r="B3165" s="218"/>
      <c r="J3165" s="218"/>
      <c r="M3165" s="218"/>
    </row>
    <row r="3166" spans="2:13" s="217" customFormat="1">
      <c r="B3166" s="218"/>
      <c r="J3166" s="218"/>
      <c r="M3166" s="218"/>
    </row>
    <row r="3167" spans="2:13" s="217" customFormat="1">
      <c r="B3167" s="218"/>
      <c r="J3167" s="218"/>
      <c r="M3167" s="218"/>
    </row>
    <row r="3168" spans="2:13" s="217" customFormat="1">
      <c r="B3168" s="218"/>
      <c r="J3168" s="218"/>
      <c r="M3168" s="218"/>
    </row>
    <row r="3169" spans="2:13" s="217" customFormat="1">
      <c r="B3169" s="218"/>
      <c r="J3169" s="218"/>
      <c r="M3169" s="218"/>
    </row>
    <row r="3170" spans="2:13" s="217" customFormat="1">
      <c r="B3170" s="218"/>
      <c r="J3170" s="218"/>
      <c r="M3170" s="218"/>
    </row>
    <row r="3171" spans="2:13" s="217" customFormat="1">
      <c r="B3171" s="218"/>
      <c r="J3171" s="218"/>
      <c r="M3171" s="218"/>
    </row>
    <row r="3172" spans="2:13" s="217" customFormat="1">
      <c r="B3172" s="218"/>
      <c r="J3172" s="218"/>
      <c r="M3172" s="218"/>
    </row>
    <row r="3173" spans="2:13" s="217" customFormat="1">
      <c r="B3173" s="218"/>
      <c r="J3173" s="218"/>
      <c r="M3173" s="218"/>
    </row>
    <row r="3174" spans="2:13" s="217" customFormat="1">
      <c r="B3174" s="218"/>
      <c r="J3174" s="218"/>
      <c r="M3174" s="218"/>
    </row>
    <row r="3175" spans="2:13" s="217" customFormat="1">
      <c r="B3175" s="218"/>
      <c r="J3175" s="218"/>
      <c r="M3175" s="218"/>
    </row>
    <row r="3176" spans="2:13" s="217" customFormat="1">
      <c r="B3176" s="218"/>
      <c r="J3176" s="218"/>
      <c r="M3176" s="218"/>
    </row>
    <row r="3177" spans="2:13" s="217" customFormat="1">
      <c r="B3177" s="218"/>
      <c r="J3177" s="218"/>
      <c r="M3177" s="218"/>
    </row>
    <row r="3178" spans="2:13" s="217" customFormat="1">
      <c r="B3178" s="218"/>
      <c r="J3178" s="218"/>
      <c r="M3178" s="218"/>
    </row>
    <row r="3179" spans="2:13" s="217" customFormat="1">
      <c r="B3179" s="218"/>
      <c r="J3179" s="218"/>
      <c r="M3179" s="218"/>
    </row>
    <row r="3180" spans="2:13" s="217" customFormat="1">
      <c r="B3180" s="218"/>
      <c r="J3180" s="218"/>
      <c r="M3180" s="218"/>
    </row>
    <row r="3181" spans="2:13" s="217" customFormat="1">
      <c r="B3181" s="218"/>
      <c r="J3181" s="218"/>
      <c r="M3181" s="218"/>
    </row>
    <row r="3182" spans="2:13" s="217" customFormat="1">
      <c r="B3182" s="218"/>
      <c r="J3182" s="218"/>
      <c r="M3182" s="218"/>
    </row>
    <row r="3183" spans="2:13" s="217" customFormat="1">
      <c r="B3183" s="218"/>
      <c r="J3183" s="218"/>
      <c r="M3183" s="218"/>
    </row>
    <row r="3184" spans="2:13" s="217" customFormat="1">
      <c r="B3184" s="218"/>
      <c r="J3184" s="218"/>
      <c r="M3184" s="218"/>
    </row>
    <row r="3185" spans="2:13" s="217" customFormat="1">
      <c r="B3185" s="218"/>
      <c r="J3185" s="218"/>
      <c r="M3185" s="218"/>
    </row>
    <row r="3186" spans="2:13" s="217" customFormat="1">
      <c r="B3186" s="218"/>
      <c r="J3186" s="218"/>
      <c r="M3186" s="218"/>
    </row>
    <row r="3187" spans="2:13" s="217" customFormat="1">
      <c r="B3187" s="218"/>
      <c r="J3187" s="218"/>
      <c r="M3187" s="218"/>
    </row>
    <row r="3188" spans="2:13" s="217" customFormat="1">
      <c r="B3188" s="218"/>
      <c r="J3188" s="218"/>
      <c r="M3188" s="218"/>
    </row>
    <row r="3189" spans="2:13" s="217" customFormat="1">
      <c r="B3189" s="218"/>
      <c r="J3189" s="218"/>
      <c r="M3189" s="218"/>
    </row>
    <row r="3190" spans="2:13" s="217" customFormat="1">
      <c r="B3190" s="218"/>
      <c r="J3190" s="218"/>
      <c r="M3190" s="218"/>
    </row>
    <row r="3191" spans="2:13" s="217" customFormat="1">
      <c r="B3191" s="218"/>
      <c r="J3191" s="218"/>
      <c r="M3191" s="218"/>
    </row>
    <row r="3192" spans="2:13" s="217" customFormat="1">
      <c r="B3192" s="218"/>
      <c r="J3192" s="218"/>
      <c r="M3192" s="218"/>
    </row>
    <row r="3193" spans="2:13" s="217" customFormat="1">
      <c r="B3193" s="218"/>
      <c r="J3193" s="218"/>
      <c r="M3193" s="218"/>
    </row>
    <row r="3194" spans="2:13" s="217" customFormat="1">
      <c r="B3194" s="218"/>
      <c r="J3194" s="218"/>
      <c r="M3194" s="218"/>
    </row>
    <row r="3195" spans="2:13" s="217" customFormat="1">
      <c r="B3195" s="218"/>
      <c r="J3195" s="218"/>
      <c r="M3195" s="218"/>
    </row>
    <row r="3196" spans="2:13" s="217" customFormat="1">
      <c r="B3196" s="218"/>
      <c r="J3196" s="218"/>
      <c r="M3196" s="218"/>
    </row>
    <row r="3197" spans="2:13" s="217" customFormat="1">
      <c r="B3197" s="218"/>
      <c r="J3197" s="218"/>
      <c r="M3197" s="218"/>
    </row>
    <row r="3198" spans="2:13" s="217" customFormat="1">
      <c r="B3198" s="218"/>
      <c r="J3198" s="218"/>
      <c r="M3198" s="218"/>
    </row>
    <row r="3199" spans="2:13" s="217" customFormat="1">
      <c r="B3199" s="218"/>
      <c r="J3199" s="218"/>
      <c r="M3199" s="218"/>
    </row>
    <row r="3200" spans="2:13" s="217" customFormat="1">
      <c r="B3200" s="218"/>
      <c r="J3200" s="218"/>
      <c r="M3200" s="218"/>
    </row>
    <row r="3201" spans="2:13" s="217" customFormat="1">
      <c r="B3201" s="218"/>
      <c r="J3201" s="218"/>
      <c r="M3201" s="218"/>
    </row>
    <row r="3202" spans="2:13" s="217" customFormat="1">
      <c r="B3202" s="218"/>
      <c r="J3202" s="218"/>
      <c r="M3202" s="218"/>
    </row>
    <row r="3203" spans="2:13" s="217" customFormat="1">
      <c r="B3203" s="218"/>
      <c r="J3203" s="218"/>
      <c r="M3203" s="218"/>
    </row>
    <row r="3204" spans="2:13" s="217" customFormat="1">
      <c r="B3204" s="218"/>
      <c r="J3204" s="218"/>
      <c r="M3204" s="218"/>
    </row>
    <row r="3205" spans="2:13" s="217" customFormat="1">
      <c r="B3205" s="218"/>
      <c r="J3205" s="218"/>
      <c r="M3205" s="218"/>
    </row>
    <row r="3206" spans="2:13" s="217" customFormat="1">
      <c r="B3206" s="218"/>
      <c r="J3206" s="218"/>
      <c r="M3206" s="218"/>
    </row>
    <row r="3207" spans="2:13" s="217" customFormat="1">
      <c r="B3207" s="218"/>
      <c r="J3207" s="218"/>
      <c r="M3207" s="218"/>
    </row>
    <row r="3208" spans="2:13" s="217" customFormat="1">
      <c r="B3208" s="218"/>
      <c r="J3208" s="218"/>
      <c r="M3208" s="218"/>
    </row>
    <row r="3209" spans="2:13" s="217" customFormat="1">
      <c r="B3209" s="218"/>
      <c r="J3209" s="218"/>
      <c r="M3209" s="218"/>
    </row>
    <row r="3210" spans="2:13" s="217" customFormat="1">
      <c r="B3210" s="218"/>
      <c r="J3210" s="218"/>
      <c r="M3210" s="218"/>
    </row>
    <row r="3211" spans="2:13" s="217" customFormat="1">
      <c r="B3211" s="218"/>
      <c r="J3211" s="218"/>
      <c r="M3211" s="218"/>
    </row>
    <row r="3212" spans="2:13" s="217" customFormat="1">
      <c r="B3212" s="218"/>
      <c r="J3212" s="218"/>
      <c r="M3212" s="218"/>
    </row>
    <row r="3213" spans="2:13" s="217" customFormat="1">
      <c r="B3213" s="218"/>
      <c r="J3213" s="218"/>
      <c r="M3213" s="218"/>
    </row>
    <row r="3214" spans="2:13" s="217" customFormat="1">
      <c r="B3214" s="218"/>
      <c r="J3214" s="218"/>
      <c r="M3214" s="218"/>
    </row>
    <row r="3215" spans="2:13" s="217" customFormat="1">
      <c r="B3215" s="218"/>
      <c r="J3215" s="218"/>
      <c r="M3215" s="218"/>
    </row>
    <row r="3216" spans="2:13" s="217" customFormat="1">
      <c r="B3216" s="218"/>
      <c r="J3216" s="218"/>
      <c r="M3216" s="218"/>
    </row>
    <row r="3217" spans="2:13" s="217" customFormat="1">
      <c r="B3217" s="218"/>
      <c r="J3217" s="218"/>
      <c r="M3217" s="218"/>
    </row>
    <row r="3218" spans="2:13" s="217" customFormat="1">
      <c r="B3218" s="218"/>
      <c r="J3218" s="218"/>
      <c r="M3218" s="218"/>
    </row>
    <row r="3219" spans="2:13" s="217" customFormat="1">
      <c r="B3219" s="218"/>
      <c r="J3219" s="218"/>
      <c r="M3219" s="218"/>
    </row>
    <row r="3220" spans="2:13" s="217" customFormat="1">
      <c r="B3220" s="218"/>
      <c r="J3220" s="218"/>
      <c r="M3220" s="218"/>
    </row>
    <row r="3221" spans="2:13" s="217" customFormat="1">
      <c r="B3221" s="218"/>
      <c r="J3221" s="218"/>
      <c r="M3221" s="218"/>
    </row>
    <row r="3222" spans="2:13" s="217" customFormat="1">
      <c r="B3222" s="218"/>
      <c r="J3222" s="218"/>
      <c r="M3222" s="218"/>
    </row>
    <row r="3223" spans="2:13" s="217" customFormat="1">
      <c r="B3223" s="218"/>
      <c r="J3223" s="218"/>
      <c r="M3223" s="218"/>
    </row>
    <row r="3224" spans="2:13" s="217" customFormat="1">
      <c r="B3224" s="218"/>
      <c r="J3224" s="218"/>
      <c r="M3224" s="218"/>
    </row>
    <row r="3225" spans="2:13" s="217" customFormat="1">
      <c r="B3225" s="218"/>
      <c r="J3225" s="218"/>
      <c r="M3225" s="218"/>
    </row>
    <row r="3226" spans="2:13" s="217" customFormat="1">
      <c r="B3226" s="218"/>
      <c r="J3226" s="218"/>
      <c r="M3226" s="218"/>
    </row>
    <row r="3227" spans="2:13" s="217" customFormat="1">
      <c r="B3227" s="218"/>
      <c r="J3227" s="218"/>
      <c r="M3227" s="218"/>
    </row>
    <row r="3228" spans="2:13" s="217" customFormat="1">
      <c r="B3228" s="218"/>
      <c r="J3228" s="218"/>
      <c r="M3228" s="218"/>
    </row>
    <row r="3229" spans="2:13" s="217" customFormat="1">
      <c r="B3229" s="218"/>
      <c r="J3229" s="218"/>
      <c r="M3229" s="218"/>
    </row>
    <row r="3230" spans="2:13" s="217" customFormat="1">
      <c r="B3230" s="218"/>
      <c r="J3230" s="218"/>
      <c r="M3230" s="218"/>
    </row>
    <row r="3231" spans="2:13" s="217" customFormat="1">
      <c r="B3231" s="218"/>
      <c r="J3231" s="218"/>
      <c r="M3231" s="218"/>
    </row>
    <row r="3232" spans="2:13" s="217" customFormat="1">
      <c r="B3232" s="218"/>
      <c r="J3232" s="218"/>
      <c r="M3232" s="218"/>
    </row>
    <row r="3233" spans="2:13" s="217" customFormat="1">
      <c r="B3233" s="218"/>
      <c r="J3233" s="218"/>
      <c r="M3233" s="218"/>
    </row>
    <row r="3234" spans="2:13" s="217" customFormat="1">
      <c r="B3234" s="218"/>
      <c r="J3234" s="218"/>
      <c r="M3234" s="218"/>
    </row>
    <row r="3235" spans="2:13" s="217" customFormat="1">
      <c r="B3235" s="218"/>
      <c r="J3235" s="218"/>
      <c r="M3235" s="218"/>
    </row>
    <row r="3236" spans="2:13" s="217" customFormat="1">
      <c r="B3236" s="218"/>
      <c r="J3236" s="218"/>
      <c r="M3236" s="218"/>
    </row>
    <row r="3237" spans="2:13" s="217" customFormat="1">
      <c r="B3237" s="218"/>
      <c r="J3237" s="218"/>
      <c r="M3237" s="218"/>
    </row>
    <row r="3238" spans="2:13" s="217" customFormat="1">
      <c r="B3238" s="218"/>
      <c r="J3238" s="218"/>
      <c r="M3238" s="218"/>
    </row>
    <row r="3239" spans="2:13" s="217" customFormat="1">
      <c r="B3239" s="218"/>
      <c r="J3239" s="218"/>
      <c r="M3239" s="218"/>
    </row>
    <row r="3240" spans="2:13" s="217" customFormat="1">
      <c r="B3240" s="218"/>
      <c r="J3240" s="218"/>
      <c r="M3240" s="218"/>
    </row>
    <row r="3241" spans="2:13" s="217" customFormat="1">
      <c r="B3241" s="218"/>
      <c r="J3241" s="218"/>
      <c r="M3241" s="218"/>
    </row>
    <row r="3242" spans="2:13" s="217" customFormat="1">
      <c r="B3242" s="218"/>
      <c r="J3242" s="218"/>
      <c r="M3242" s="218"/>
    </row>
    <row r="3243" spans="2:13" s="217" customFormat="1">
      <c r="B3243" s="218"/>
      <c r="J3243" s="218"/>
      <c r="M3243" s="218"/>
    </row>
    <row r="3244" spans="2:13" s="217" customFormat="1">
      <c r="B3244" s="218"/>
      <c r="J3244" s="218"/>
      <c r="M3244" s="218"/>
    </row>
    <row r="3245" spans="2:13" s="217" customFormat="1">
      <c r="B3245" s="218"/>
      <c r="J3245" s="218"/>
      <c r="M3245" s="218"/>
    </row>
    <row r="3246" spans="2:13" s="217" customFormat="1">
      <c r="B3246" s="218"/>
      <c r="J3246" s="218"/>
      <c r="M3246" s="218"/>
    </row>
    <row r="3247" spans="2:13" s="217" customFormat="1">
      <c r="B3247" s="218"/>
      <c r="J3247" s="218"/>
      <c r="M3247" s="218"/>
    </row>
    <row r="3248" spans="2:13" s="217" customFormat="1">
      <c r="B3248" s="218"/>
      <c r="J3248" s="218"/>
      <c r="M3248" s="218"/>
    </row>
    <row r="3249" spans="2:13" s="217" customFormat="1">
      <c r="B3249" s="218"/>
      <c r="J3249" s="218"/>
      <c r="M3249" s="218"/>
    </row>
    <row r="3250" spans="2:13" s="217" customFormat="1">
      <c r="B3250" s="218"/>
      <c r="J3250" s="218"/>
      <c r="M3250" s="218"/>
    </row>
    <row r="3251" spans="2:13" s="217" customFormat="1">
      <c r="B3251" s="218"/>
      <c r="J3251" s="218"/>
      <c r="M3251" s="218"/>
    </row>
    <row r="3252" spans="2:13" s="217" customFormat="1">
      <c r="B3252" s="218"/>
      <c r="J3252" s="218"/>
      <c r="M3252" s="218"/>
    </row>
    <row r="3253" spans="2:13" s="217" customFormat="1">
      <c r="B3253" s="218"/>
      <c r="J3253" s="218"/>
      <c r="M3253" s="218"/>
    </row>
    <row r="3254" spans="2:13" s="217" customFormat="1">
      <c r="B3254" s="218"/>
      <c r="J3254" s="218"/>
      <c r="M3254" s="218"/>
    </row>
    <row r="3255" spans="2:13" s="217" customFormat="1">
      <c r="B3255" s="218"/>
      <c r="J3255" s="218"/>
      <c r="M3255" s="218"/>
    </row>
    <row r="3256" spans="2:13" s="217" customFormat="1">
      <c r="B3256" s="218"/>
      <c r="J3256" s="218"/>
      <c r="M3256" s="218"/>
    </row>
    <row r="3257" spans="2:13" s="217" customFormat="1">
      <c r="B3257" s="218"/>
      <c r="J3257" s="218"/>
      <c r="M3257" s="218"/>
    </row>
    <row r="3258" spans="2:13" s="217" customFormat="1">
      <c r="B3258" s="218"/>
      <c r="J3258" s="218"/>
      <c r="M3258" s="218"/>
    </row>
    <row r="3259" spans="2:13" s="217" customFormat="1">
      <c r="B3259" s="218"/>
      <c r="J3259" s="218"/>
      <c r="M3259" s="218"/>
    </row>
    <row r="3260" spans="2:13" s="217" customFormat="1">
      <c r="B3260" s="218"/>
      <c r="J3260" s="218"/>
      <c r="M3260" s="218"/>
    </row>
    <row r="3261" spans="2:13" s="217" customFormat="1">
      <c r="B3261" s="218"/>
      <c r="J3261" s="218"/>
      <c r="M3261" s="218"/>
    </row>
    <row r="3262" spans="2:13" s="217" customFormat="1">
      <c r="B3262" s="218"/>
      <c r="J3262" s="218"/>
      <c r="M3262" s="218"/>
    </row>
    <row r="3263" spans="2:13" s="217" customFormat="1">
      <c r="B3263" s="218"/>
      <c r="J3263" s="218"/>
      <c r="M3263" s="218"/>
    </row>
    <row r="3264" spans="2:13" s="217" customFormat="1">
      <c r="B3264" s="218"/>
      <c r="J3264" s="218"/>
      <c r="M3264" s="218"/>
    </row>
    <row r="3265" spans="2:13" s="217" customFormat="1">
      <c r="B3265" s="218"/>
      <c r="J3265" s="218"/>
      <c r="M3265" s="218"/>
    </row>
    <row r="3266" spans="2:13" s="217" customFormat="1">
      <c r="B3266" s="218"/>
      <c r="J3266" s="218"/>
      <c r="M3266" s="218"/>
    </row>
    <row r="3267" spans="2:13" s="217" customFormat="1">
      <c r="B3267" s="218"/>
      <c r="J3267" s="218"/>
      <c r="M3267" s="218"/>
    </row>
    <row r="3268" spans="2:13" s="217" customFormat="1">
      <c r="B3268" s="218"/>
      <c r="J3268" s="218"/>
      <c r="M3268" s="218"/>
    </row>
    <row r="3269" spans="2:13" s="217" customFormat="1">
      <c r="B3269" s="218"/>
      <c r="J3269" s="218"/>
      <c r="M3269" s="218"/>
    </row>
    <row r="3270" spans="2:13" s="217" customFormat="1">
      <c r="B3270" s="218"/>
      <c r="J3270" s="218"/>
      <c r="M3270" s="218"/>
    </row>
    <row r="3271" spans="2:13" s="217" customFormat="1">
      <c r="B3271" s="218"/>
      <c r="J3271" s="218"/>
      <c r="M3271" s="218"/>
    </row>
    <row r="3272" spans="2:13" s="217" customFormat="1">
      <c r="B3272" s="218"/>
      <c r="J3272" s="218"/>
      <c r="M3272" s="218"/>
    </row>
    <row r="3273" spans="2:13" s="217" customFormat="1">
      <c r="B3273" s="218"/>
      <c r="J3273" s="218"/>
      <c r="M3273" s="218"/>
    </row>
    <row r="3274" spans="2:13" s="217" customFormat="1">
      <c r="B3274" s="218"/>
      <c r="J3274" s="218"/>
      <c r="M3274" s="218"/>
    </row>
    <row r="3275" spans="2:13" s="217" customFormat="1">
      <c r="B3275" s="218"/>
      <c r="J3275" s="218"/>
      <c r="M3275" s="218"/>
    </row>
    <row r="3276" spans="2:13" s="217" customFormat="1">
      <c r="B3276" s="218"/>
      <c r="J3276" s="218"/>
      <c r="M3276" s="218"/>
    </row>
    <row r="3277" spans="2:13" s="217" customFormat="1">
      <c r="B3277" s="218"/>
      <c r="J3277" s="218"/>
      <c r="M3277" s="218"/>
    </row>
    <row r="3278" spans="2:13" s="217" customFormat="1">
      <c r="B3278" s="218"/>
      <c r="J3278" s="218"/>
      <c r="M3278" s="218"/>
    </row>
    <row r="3279" spans="2:13" s="217" customFormat="1">
      <c r="B3279" s="218"/>
      <c r="J3279" s="218"/>
      <c r="M3279" s="218"/>
    </row>
    <row r="3280" spans="2:13" s="217" customFormat="1">
      <c r="B3280" s="218"/>
      <c r="J3280" s="218"/>
      <c r="M3280" s="218"/>
    </row>
    <row r="3281" spans="2:13" s="217" customFormat="1">
      <c r="B3281" s="218"/>
      <c r="J3281" s="218"/>
      <c r="M3281" s="218"/>
    </row>
    <row r="3282" spans="2:13" s="217" customFormat="1">
      <c r="B3282" s="218"/>
      <c r="J3282" s="218"/>
      <c r="M3282" s="218"/>
    </row>
    <row r="3283" spans="2:13" s="217" customFormat="1">
      <c r="B3283" s="218"/>
      <c r="J3283" s="218"/>
      <c r="M3283" s="218"/>
    </row>
    <row r="3284" spans="2:13" s="217" customFormat="1">
      <c r="B3284" s="218"/>
      <c r="J3284" s="218"/>
      <c r="M3284" s="218"/>
    </row>
    <row r="3285" spans="2:13" s="217" customFormat="1">
      <c r="B3285" s="218"/>
      <c r="J3285" s="218"/>
      <c r="M3285" s="218"/>
    </row>
    <row r="3286" spans="2:13" s="217" customFormat="1">
      <c r="B3286" s="218"/>
      <c r="J3286" s="218"/>
      <c r="M3286" s="218"/>
    </row>
    <row r="3287" spans="2:13" s="217" customFormat="1">
      <c r="B3287" s="218"/>
      <c r="J3287" s="218"/>
      <c r="M3287" s="218"/>
    </row>
    <row r="3288" spans="2:13" s="217" customFormat="1">
      <c r="B3288" s="218"/>
      <c r="J3288" s="218"/>
      <c r="M3288" s="218"/>
    </row>
    <row r="3289" spans="2:13" s="217" customFormat="1">
      <c r="B3289" s="218"/>
      <c r="J3289" s="218"/>
      <c r="M3289" s="218"/>
    </row>
    <row r="3290" spans="2:13" s="217" customFormat="1">
      <c r="B3290" s="218"/>
      <c r="J3290" s="218"/>
      <c r="M3290" s="218"/>
    </row>
    <row r="3291" spans="2:13" s="217" customFormat="1">
      <c r="B3291" s="218"/>
      <c r="J3291" s="218"/>
      <c r="M3291" s="218"/>
    </row>
    <row r="3292" spans="2:13" s="217" customFormat="1">
      <c r="B3292" s="218"/>
      <c r="J3292" s="218"/>
      <c r="M3292" s="218"/>
    </row>
    <row r="3293" spans="2:13" s="217" customFormat="1">
      <c r="B3293" s="218"/>
      <c r="J3293" s="218"/>
      <c r="M3293" s="218"/>
    </row>
    <row r="3294" spans="2:13" s="217" customFormat="1">
      <c r="B3294" s="218"/>
      <c r="J3294" s="218"/>
      <c r="M3294" s="218"/>
    </row>
    <row r="3295" spans="2:13" s="217" customFormat="1">
      <c r="B3295" s="218"/>
      <c r="J3295" s="218"/>
      <c r="M3295" s="218"/>
    </row>
    <row r="3296" spans="2:13" s="217" customFormat="1">
      <c r="B3296" s="218"/>
      <c r="J3296" s="218"/>
      <c r="M3296" s="218"/>
    </row>
    <row r="3297" spans="2:13" s="217" customFormat="1">
      <c r="B3297" s="218"/>
      <c r="J3297" s="218"/>
      <c r="M3297" s="218"/>
    </row>
    <row r="3298" spans="2:13" s="217" customFormat="1">
      <c r="B3298" s="218"/>
      <c r="J3298" s="218"/>
      <c r="M3298" s="218"/>
    </row>
    <row r="3299" spans="2:13" s="217" customFormat="1">
      <c r="B3299" s="218"/>
      <c r="J3299" s="218"/>
      <c r="M3299" s="218"/>
    </row>
    <row r="3300" spans="2:13" s="217" customFormat="1">
      <c r="B3300" s="218"/>
      <c r="J3300" s="218"/>
      <c r="M3300" s="218"/>
    </row>
    <row r="3301" spans="2:13" s="217" customFormat="1">
      <c r="B3301" s="218"/>
      <c r="J3301" s="218"/>
      <c r="M3301" s="218"/>
    </row>
    <row r="3302" spans="2:13" s="217" customFormat="1">
      <c r="B3302" s="218"/>
      <c r="J3302" s="218"/>
      <c r="M3302" s="218"/>
    </row>
    <row r="3303" spans="2:13" s="217" customFormat="1">
      <c r="B3303" s="218"/>
      <c r="J3303" s="218"/>
      <c r="M3303" s="218"/>
    </row>
    <row r="3304" spans="2:13" s="217" customFormat="1">
      <c r="B3304" s="218"/>
      <c r="J3304" s="218"/>
      <c r="M3304" s="218"/>
    </row>
    <row r="3305" spans="2:13" s="217" customFormat="1">
      <c r="B3305" s="218"/>
      <c r="J3305" s="218"/>
      <c r="M3305" s="218"/>
    </row>
    <row r="3306" spans="2:13" s="217" customFormat="1">
      <c r="B3306" s="218"/>
      <c r="J3306" s="218"/>
      <c r="M3306" s="218"/>
    </row>
    <row r="3307" spans="2:13" s="217" customFormat="1">
      <c r="B3307" s="218"/>
      <c r="J3307" s="218"/>
      <c r="M3307" s="218"/>
    </row>
    <row r="3308" spans="2:13" s="217" customFormat="1">
      <c r="B3308" s="218"/>
      <c r="J3308" s="218"/>
      <c r="M3308" s="218"/>
    </row>
    <row r="3309" spans="2:13" s="217" customFormat="1">
      <c r="B3309" s="218"/>
      <c r="J3309" s="218"/>
      <c r="M3309" s="218"/>
    </row>
    <row r="3310" spans="2:13" s="217" customFormat="1">
      <c r="B3310" s="218"/>
      <c r="J3310" s="218"/>
      <c r="M3310" s="218"/>
    </row>
    <row r="3311" spans="2:13" s="217" customFormat="1">
      <c r="B3311" s="218"/>
      <c r="J3311" s="218"/>
      <c r="M3311" s="218"/>
    </row>
    <row r="3312" spans="2:13" s="217" customFormat="1">
      <c r="B3312" s="218"/>
      <c r="J3312" s="218"/>
      <c r="M3312" s="218"/>
    </row>
    <row r="3313" spans="2:13" s="217" customFormat="1">
      <c r="B3313" s="218"/>
      <c r="J3313" s="218"/>
      <c r="M3313" s="218"/>
    </row>
    <row r="3314" spans="2:13" s="217" customFormat="1">
      <c r="B3314" s="218"/>
      <c r="J3314" s="218"/>
      <c r="M3314" s="218"/>
    </row>
    <row r="3315" spans="2:13" s="217" customFormat="1">
      <c r="B3315" s="218"/>
      <c r="J3315" s="218"/>
      <c r="M3315" s="218"/>
    </row>
    <row r="3316" spans="2:13" s="217" customFormat="1">
      <c r="B3316" s="218"/>
      <c r="J3316" s="218"/>
      <c r="M3316" s="218"/>
    </row>
    <row r="3317" spans="2:13" s="217" customFormat="1">
      <c r="B3317" s="218"/>
      <c r="J3317" s="218"/>
      <c r="M3317" s="218"/>
    </row>
    <row r="3318" spans="2:13" s="217" customFormat="1">
      <c r="B3318" s="218"/>
      <c r="J3318" s="218"/>
      <c r="M3318" s="218"/>
    </row>
    <row r="3319" spans="2:13" s="217" customFormat="1">
      <c r="B3319" s="218"/>
      <c r="J3319" s="218"/>
      <c r="M3319" s="218"/>
    </row>
    <row r="3320" spans="2:13" s="217" customFormat="1">
      <c r="B3320" s="218"/>
      <c r="J3320" s="218"/>
      <c r="M3320" s="218"/>
    </row>
    <row r="3321" spans="2:13" s="217" customFormat="1">
      <c r="B3321" s="218"/>
      <c r="J3321" s="218"/>
      <c r="M3321" s="218"/>
    </row>
    <row r="3322" spans="2:13" s="217" customFormat="1">
      <c r="B3322" s="218"/>
      <c r="J3322" s="218"/>
      <c r="M3322" s="218"/>
    </row>
    <row r="3323" spans="2:13" s="217" customFormat="1">
      <c r="B3323" s="218"/>
      <c r="J3323" s="218"/>
      <c r="M3323" s="218"/>
    </row>
    <row r="3324" spans="2:13" s="217" customFormat="1">
      <c r="B3324" s="218"/>
      <c r="J3324" s="218"/>
      <c r="M3324" s="218"/>
    </row>
    <row r="3325" spans="2:13" s="217" customFormat="1">
      <c r="B3325" s="218"/>
      <c r="J3325" s="218"/>
      <c r="M3325" s="218"/>
    </row>
    <row r="3326" spans="2:13" s="217" customFormat="1">
      <c r="B3326" s="218"/>
      <c r="J3326" s="218"/>
      <c r="M3326" s="218"/>
    </row>
    <row r="3327" spans="2:13" s="217" customFormat="1">
      <c r="B3327" s="218"/>
      <c r="J3327" s="218"/>
      <c r="M3327" s="218"/>
    </row>
    <row r="3328" spans="2:13" s="217" customFormat="1">
      <c r="B3328" s="218"/>
      <c r="J3328" s="218"/>
      <c r="M3328" s="218"/>
    </row>
    <row r="3329" spans="2:13" s="217" customFormat="1">
      <c r="B3329" s="218"/>
      <c r="J3329" s="218"/>
      <c r="M3329" s="218"/>
    </row>
    <row r="3330" spans="2:13" s="217" customFormat="1">
      <c r="B3330" s="218"/>
      <c r="J3330" s="218"/>
      <c r="M3330" s="218"/>
    </row>
    <row r="3331" spans="2:13" s="217" customFormat="1">
      <c r="B3331" s="218"/>
      <c r="J3331" s="218"/>
      <c r="M3331" s="218"/>
    </row>
    <row r="3332" spans="2:13" s="217" customFormat="1">
      <c r="B3332" s="218"/>
      <c r="J3332" s="218"/>
      <c r="M3332" s="218"/>
    </row>
    <row r="3333" spans="2:13" s="217" customFormat="1">
      <c r="B3333" s="218"/>
      <c r="J3333" s="218"/>
      <c r="M3333" s="218"/>
    </row>
    <row r="3334" spans="2:13" s="217" customFormat="1">
      <c r="B3334" s="218"/>
      <c r="J3334" s="218"/>
      <c r="M3334" s="218"/>
    </row>
    <row r="3335" spans="2:13" s="217" customFormat="1">
      <c r="B3335" s="218"/>
      <c r="J3335" s="218"/>
      <c r="M3335" s="218"/>
    </row>
    <row r="3336" spans="2:13" s="217" customFormat="1">
      <c r="B3336" s="218"/>
      <c r="J3336" s="218"/>
      <c r="M3336" s="218"/>
    </row>
    <row r="3337" spans="2:13" s="217" customFormat="1">
      <c r="B3337" s="218"/>
      <c r="J3337" s="218"/>
      <c r="M3337" s="218"/>
    </row>
    <row r="3338" spans="2:13" s="217" customFormat="1">
      <c r="B3338" s="218"/>
      <c r="J3338" s="218"/>
      <c r="M3338" s="218"/>
    </row>
    <row r="3339" spans="2:13" s="217" customFormat="1">
      <c r="B3339" s="218"/>
      <c r="J3339" s="218"/>
      <c r="M3339" s="218"/>
    </row>
    <row r="3340" spans="2:13" s="217" customFormat="1">
      <c r="B3340" s="218"/>
      <c r="J3340" s="218"/>
      <c r="M3340" s="218"/>
    </row>
    <row r="3341" spans="2:13" s="217" customFormat="1">
      <c r="B3341" s="218"/>
      <c r="J3341" s="218"/>
      <c r="M3341" s="218"/>
    </row>
    <row r="3342" spans="2:13" s="217" customFormat="1">
      <c r="B3342" s="218"/>
      <c r="J3342" s="218"/>
      <c r="M3342" s="218"/>
    </row>
    <row r="3343" spans="2:13" s="217" customFormat="1">
      <c r="B3343" s="218"/>
      <c r="J3343" s="218"/>
      <c r="M3343" s="218"/>
    </row>
    <row r="3344" spans="2:13" s="217" customFormat="1">
      <c r="B3344" s="218"/>
      <c r="J3344" s="218"/>
      <c r="M3344" s="218"/>
    </row>
    <row r="3345" spans="2:13" s="217" customFormat="1">
      <c r="B3345" s="218"/>
      <c r="J3345" s="218"/>
      <c r="M3345" s="218"/>
    </row>
    <row r="3346" spans="2:13" s="217" customFormat="1">
      <c r="B3346" s="218"/>
      <c r="J3346" s="218"/>
      <c r="M3346" s="218"/>
    </row>
    <row r="3347" spans="2:13" s="217" customFormat="1">
      <c r="B3347" s="218"/>
      <c r="J3347" s="218"/>
      <c r="M3347" s="218"/>
    </row>
    <row r="3348" spans="2:13" s="217" customFormat="1">
      <c r="B3348" s="218"/>
      <c r="J3348" s="218"/>
      <c r="M3348" s="218"/>
    </row>
    <row r="3349" spans="2:13" s="217" customFormat="1">
      <c r="B3349" s="218"/>
      <c r="J3349" s="218"/>
      <c r="M3349" s="218"/>
    </row>
    <row r="3350" spans="2:13" s="217" customFormat="1">
      <c r="B3350" s="218"/>
      <c r="J3350" s="218"/>
      <c r="M3350" s="218"/>
    </row>
    <row r="3351" spans="2:13" s="217" customFormat="1">
      <c r="B3351" s="218"/>
      <c r="J3351" s="218"/>
      <c r="M3351" s="218"/>
    </row>
    <row r="3352" spans="2:13" s="217" customFormat="1">
      <c r="B3352" s="218"/>
      <c r="J3352" s="218"/>
      <c r="M3352" s="218"/>
    </row>
    <row r="3353" spans="2:13" s="217" customFormat="1">
      <c r="B3353" s="218"/>
      <c r="J3353" s="218"/>
      <c r="M3353" s="218"/>
    </row>
    <row r="3354" spans="2:13" s="217" customFormat="1">
      <c r="B3354" s="218"/>
      <c r="J3354" s="218"/>
      <c r="M3354" s="218"/>
    </row>
    <row r="3355" spans="2:13" s="217" customFormat="1">
      <c r="B3355" s="218"/>
      <c r="J3355" s="218"/>
      <c r="M3355" s="218"/>
    </row>
    <row r="3356" spans="2:13" s="217" customFormat="1">
      <c r="B3356" s="218"/>
      <c r="J3356" s="218"/>
      <c r="M3356" s="218"/>
    </row>
    <row r="3357" spans="2:13" s="217" customFormat="1">
      <c r="B3357" s="218"/>
      <c r="J3357" s="218"/>
      <c r="M3357" s="218"/>
    </row>
    <row r="3358" spans="2:13" s="217" customFormat="1">
      <c r="B3358" s="218"/>
      <c r="J3358" s="218"/>
      <c r="M3358" s="218"/>
    </row>
    <row r="3359" spans="2:13" s="217" customFormat="1">
      <c r="B3359" s="218"/>
      <c r="J3359" s="218"/>
      <c r="M3359" s="218"/>
    </row>
    <row r="3360" spans="2:13" s="217" customFormat="1">
      <c r="B3360" s="218"/>
      <c r="J3360" s="218"/>
      <c r="M3360" s="218"/>
    </row>
    <row r="3361" spans="2:13" s="217" customFormat="1">
      <c r="B3361" s="218"/>
      <c r="J3361" s="218"/>
      <c r="M3361" s="218"/>
    </row>
    <row r="3362" spans="2:13" s="217" customFormat="1">
      <c r="B3362" s="218"/>
      <c r="J3362" s="218"/>
      <c r="M3362" s="218"/>
    </row>
    <row r="3363" spans="2:13" s="217" customFormat="1">
      <c r="B3363" s="218"/>
      <c r="J3363" s="218"/>
      <c r="M3363" s="218"/>
    </row>
    <row r="3364" spans="2:13" s="217" customFormat="1">
      <c r="B3364" s="218"/>
      <c r="J3364" s="218"/>
      <c r="M3364" s="218"/>
    </row>
    <row r="3365" spans="2:13" s="217" customFormat="1">
      <c r="B3365" s="218"/>
      <c r="J3365" s="218"/>
      <c r="M3365" s="218"/>
    </row>
    <row r="3366" spans="2:13" s="217" customFormat="1">
      <c r="B3366" s="218"/>
      <c r="J3366" s="218"/>
      <c r="M3366" s="218"/>
    </row>
    <row r="3367" spans="2:13" s="217" customFormat="1">
      <c r="B3367" s="218"/>
      <c r="J3367" s="218"/>
      <c r="M3367" s="218"/>
    </row>
    <row r="3368" spans="2:13" s="217" customFormat="1">
      <c r="B3368" s="218"/>
      <c r="J3368" s="218"/>
      <c r="M3368" s="218"/>
    </row>
    <row r="3369" spans="2:13" s="217" customFormat="1">
      <c r="B3369" s="218"/>
      <c r="J3369" s="218"/>
      <c r="M3369" s="218"/>
    </row>
    <row r="3370" spans="2:13" s="217" customFormat="1">
      <c r="B3370" s="218"/>
      <c r="J3370" s="218"/>
      <c r="M3370" s="218"/>
    </row>
    <row r="3371" spans="2:13" s="217" customFormat="1">
      <c r="B3371" s="218"/>
      <c r="J3371" s="218"/>
      <c r="M3371" s="218"/>
    </row>
    <row r="3372" spans="2:13" s="217" customFormat="1">
      <c r="B3372" s="218"/>
      <c r="J3372" s="218"/>
      <c r="M3372" s="218"/>
    </row>
    <row r="3373" spans="2:13" s="217" customFormat="1">
      <c r="B3373" s="218"/>
      <c r="J3373" s="218"/>
      <c r="M3373" s="218"/>
    </row>
    <row r="3374" spans="2:13" s="217" customFormat="1">
      <c r="B3374" s="218"/>
      <c r="J3374" s="218"/>
      <c r="M3374" s="218"/>
    </row>
    <row r="3375" spans="2:13" s="217" customFormat="1">
      <c r="B3375" s="218"/>
      <c r="J3375" s="218"/>
      <c r="M3375" s="218"/>
    </row>
    <row r="3376" spans="2:13" s="217" customFormat="1">
      <c r="B3376" s="218"/>
      <c r="J3376" s="218"/>
      <c r="M3376" s="218"/>
    </row>
    <row r="3377" spans="2:13" s="217" customFormat="1">
      <c r="B3377" s="218"/>
      <c r="J3377" s="218"/>
      <c r="M3377" s="218"/>
    </row>
    <row r="3378" spans="2:13" s="217" customFormat="1">
      <c r="B3378" s="218"/>
      <c r="J3378" s="218"/>
      <c r="M3378" s="218"/>
    </row>
    <row r="3379" spans="2:13" s="217" customFormat="1">
      <c r="B3379" s="218"/>
      <c r="J3379" s="218"/>
      <c r="M3379" s="218"/>
    </row>
    <row r="3380" spans="2:13" s="217" customFormat="1">
      <c r="B3380" s="218"/>
      <c r="J3380" s="218"/>
      <c r="M3380" s="218"/>
    </row>
    <row r="3381" spans="2:13" s="217" customFormat="1">
      <c r="B3381" s="218"/>
      <c r="J3381" s="218"/>
      <c r="M3381" s="218"/>
    </row>
    <row r="3382" spans="2:13" s="217" customFormat="1">
      <c r="B3382" s="218"/>
      <c r="J3382" s="218"/>
      <c r="M3382" s="218"/>
    </row>
    <row r="3383" spans="2:13" s="217" customFormat="1">
      <c r="B3383" s="218"/>
      <c r="J3383" s="218"/>
      <c r="M3383" s="218"/>
    </row>
    <row r="3384" spans="2:13" s="217" customFormat="1">
      <c r="B3384" s="218"/>
      <c r="J3384" s="218"/>
      <c r="M3384" s="218"/>
    </row>
    <row r="3385" spans="2:13" s="217" customFormat="1">
      <c r="B3385" s="218"/>
      <c r="J3385" s="218"/>
      <c r="M3385" s="218"/>
    </row>
    <row r="3386" spans="2:13" s="217" customFormat="1">
      <c r="B3386" s="218"/>
      <c r="J3386" s="218"/>
      <c r="M3386" s="218"/>
    </row>
    <row r="3387" spans="2:13" s="217" customFormat="1">
      <c r="B3387" s="218"/>
      <c r="J3387" s="218"/>
      <c r="M3387" s="218"/>
    </row>
    <row r="3388" spans="2:13" s="217" customFormat="1">
      <c r="B3388" s="218"/>
      <c r="J3388" s="218"/>
      <c r="M3388" s="218"/>
    </row>
    <row r="3389" spans="2:13" s="217" customFormat="1">
      <c r="B3389" s="218"/>
      <c r="J3389" s="218"/>
      <c r="M3389" s="218"/>
    </row>
    <row r="3390" spans="2:13" s="217" customFormat="1">
      <c r="B3390" s="218"/>
      <c r="J3390" s="218"/>
      <c r="M3390" s="218"/>
    </row>
    <row r="3391" spans="2:13" s="217" customFormat="1">
      <c r="B3391" s="218"/>
      <c r="J3391" s="218"/>
      <c r="M3391" s="218"/>
    </row>
    <row r="3392" spans="2:13" s="217" customFormat="1">
      <c r="B3392" s="218"/>
      <c r="J3392" s="218"/>
      <c r="M3392" s="218"/>
    </row>
    <row r="3393" spans="2:13" s="217" customFormat="1">
      <c r="B3393" s="218"/>
      <c r="J3393" s="218"/>
      <c r="M3393" s="218"/>
    </row>
    <row r="3394" spans="2:13" s="217" customFormat="1">
      <c r="B3394" s="218"/>
      <c r="J3394" s="218"/>
      <c r="M3394" s="218"/>
    </row>
    <row r="3395" spans="2:13" s="217" customFormat="1">
      <c r="B3395" s="218"/>
      <c r="J3395" s="218"/>
      <c r="M3395" s="218"/>
    </row>
    <row r="3396" spans="2:13" s="217" customFormat="1">
      <c r="B3396" s="218"/>
      <c r="J3396" s="218"/>
      <c r="M3396" s="218"/>
    </row>
    <row r="3397" spans="2:13" s="217" customFormat="1">
      <c r="B3397" s="218"/>
      <c r="J3397" s="218"/>
      <c r="M3397" s="218"/>
    </row>
    <row r="3398" spans="2:13" s="217" customFormat="1">
      <c r="B3398" s="218"/>
      <c r="J3398" s="218"/>
      <c r="M3398" s="218"/>
    </row>
    <row r="3399" spans="2:13" s="217" customFormat="1">
      <c r="B3399" s="218"/>
      <c r="J3399" s="218"/>
      <c r="M3399" s="218"/>
    </row>
    <row r="3400" spans="2:13" s="217" customFormat="1">
      <c r="B3400" s="218"/>
      <c r="J3400" s="218"/>
      <c r="M3400" s="218"/>
    </row>
    <row r="3401" spans="2:13" s="217" customFormat="1">
      <c r="B3401" s="218"/>
      <c r="J3401" s="218"/>
      <c r="M3401" s="218"/>
    </row>
    <row r="3402" spans="2:13" s="217" customFormat="1">
      <c r="B3402" s="218"/>
      <c r="J3402" s="218"/>
      <c r="M3402" s="218"/>
    </row>
    <row r="3403" spans="2:13" s="217" customFormat="1">
      <c r="B3403" s="218"/>
      <c r="J3403" s="218"/>
      <c r="M3403" s="218"/>
    </row>
    <row r="3404" spans="2:13" s="217" customFormat="1">
      <c r="B3404" s="218"/>
      <c r="J3404" s="218"/>
      <c r="M3404" s="218"/>
    </row>
    <row r="3405" spans="2:13" s="217" customFormat="1">
      <c r="B3405" s="218"/>
      <c r="J3405" s="218"/>
      <c r="M3405" s="218"/>
    </row>
    <row r="3406" spans="2:13" s="217" customFormat="1">
      <c r="B3406" s="218"/>
      <c r="J3406" s="218"/>
      <c r="M3406" s="218"/>
    </row>
    <row r="3407" spans="2:13" s="217" customFormat="1">
      <c r="B3407" s="218"/>
      <c r="J3407" s="218"/>
      <c r="M3407" s="218"/>
    </row>
    <row r="3408" spans="2:13" s="217" customFormat="1">
      <c r="B3408" s="218"/>
      <c r="J3408" s="218"/>
      <c r="M3408" s="218"/>
    </row>
    <row r="3409" spans="2:13" s="217" customFormat="1">
      <c r="B3409" s="218"/>
      <c r="J3409" s="218"/>
      <c r="M3409" s="218"/>
    </row>
    <row r="3410" spans="2:13" s="217" customFormat="1">
      <c r="B3410" s="218"/>
      <c r="J3410" s="218"/>
      <c r="M3410" s="218"/>
    </row>
    <row r="3411" spans="2:13" s="217" customFormat="1">
      <c r="B3411" s="218"/>
      <c r="J3411" s="218"/>
      <c r="M3411" s="218"/>
    </row>
    <row r="3412" spans="2:13" s="217" customFormat="1">
      <c r="B3412" s="218"/>
      <c r="J3412" s="218"/>
      <c r="M3412" s="218"/>
    </row>
    <row r="3413" spans="2:13" s="217" customFormat="1">
      <c r="B3413" s="218"/>
      <c r="J3413" s="218"/>
      <c r="M3413" s="218"/>
    </row>
    <row r="3414" spans="2:13" s="217" customFormat="1">
      <c r="B3414" s="218"/>
      <c r="J3414" s="218"/>
      <c r="M3414" s="218"/>
    </row>
    <row r="3415" spans="2:13" s="217" customFormat="1">
      <c r="B3415" s="218"/>
      <c r="J3415" s="218"/>
      <c r="M3415" s="218"/>
    </row>
    <row r="3416" spans="2:13" s="217" customFormat="1">
      <c r="B3416" s="218"/>
      <c r="J3416" s="218"/>
      <c r="M3416" s="218"/>
    </row>
    <row r="3417" spans="2:13" s="217" customFormat="1">
      <c r="B3417" s="218"/>
      <c r="J3417" s="218"/>
      <c r="M3417" s="218"/>
    </row>
    <row r="3418" spans="2:13" s="217" customFormat="1">
      <c r="B3418" s="218"/>
      <c r="J3418" s="218"/>
      <c r="M3418" s="218"/>
    </row>
    <row r="3419" spans="2:13" s="217" customFormat="1">
      <c r="B3419" s="218"/>
      <c r="J3419" s="218"/>
      <c r="M3419" s="218"/>
    </row>
    <row r="3420" spans="2:13" s="217" customFormat="1">
      <c r="B3420" s="218"/>
      <c r="J3420" s="218"/>
      <c r="M3420" s="218"/>
    </row>
    <row r="3421" spans="2:13" s="217" customFormat="1">
      <c r="B3421" s="218"/>
      <c r="J3421" s="218"/>
      <c r="M3421" s="218"/>
    </row>
    <row r="3422" spans="2:13" s="217" customFormat="1">
      <c r="B3422" s="218"/>
      <c r="J3422" s="218"/>
      <c r="M3422" s="218"/>
    </row>
    <row r="3423" spans="2:13" s="217" customFormat="1">
      <c r="B3423" s="218"/>
      <c r="J3423" s="218"/>
      <c r="M3423" s="218"/>
    </row>
    <row r="3424" spans="2:13" s="217" customFormat="1">
      <c r="B3424" s="218"/>
      <c r="J3424" s="218"/>
      <c r="M3424" s="218"/>
    </row>
    <row r="3425" spans="2:13" s="217" customFormat="1">
      <c r="B3425" s="218"/>
      <c r="J3425" s="218"/>
      <c r="M3425" s="218"/>
    </row>
    <row r="3426" spans="2:13" s="217" customFormat="1">
      <c r="B3426" s="218"/>
      <c r="J3426" s="218"/>
      <c r="M3426" s="218"/>
    </row>
    <row r="3427" spans="2:13" s="217" customFormat="1">
      <c r="B3427" s="218"/>
      <c r="J3427" s="218"/>
      <c r="M3427" s="218"/>
    </row>
    <row r="3428" spans="2:13" s="217" customFormat="1">
      <c r="B3428" s="218"/>
      <c r="J3428" s="218"/>
      <c r="M3428" s="218"/>
    </row>
    <row r="3429" spans="2:13" s="217" customFormat="1">
      <c r="B3429" s="218"/>
      <c r="J3429" s="218"/>
      <c r="M3429" s="218"/>
    </row>
    <row r="3430" spans="2:13" s="217" customFormat="1">
      <c r="B3430" s="218"/>
      <c r="J3430" s="218"/>
      <c r="M3430" s="218"/>
    </row>
    <row r="3431" spans="2:13" s="217" customFormat="1">
      <c r="B3431" s="218"/>
      <c r="J3431" s="218"/>
      <c r="M3431" s="218"/>
    </row>
    <row r="3432" spans="2:13" s="217" customFormat="1">
      <c r="B3432" s="218"/>
      <c r="J3432" s="218"/>
      <c r="M3432" s="218"/>
    </row>
    <row r="3433" spans="2:13" s="217" customFormat="1">
      <c r="B3433" s="218"/>
      <c r="J3433" s="218"/>
      <c r="M3433" s="218"/>
    </row>
    <row r="3434" spans="2:13" s="217" customFormat="1">
      <c r="B3434" s="218"/>
      <c r="J3434" s="218"/>
      <c r="M3434" s="218"/>
    </row>
    <row r="3435" spans="2:13" s="217" customFormat="1">
      <c r="B3435" s="218"/>
      <c r="J3435" s="218"/>
      <c r="M3435" s="218"/>
    </row>
    <row r="3436" spans="2:13" s="217" customFormat="1">
      <c r="B3436" s="218"/>
      <c r="J3436" s="218"/>
      <c r="M3436" s="218"/>
    </row>
    <row r="3437" spans="2:13" s="217" customFormat="1">
      <c r="B3437" s="218"/>
      <c r="J3437" s="218"/>
      <c r="M3437" s="218"/>
    </row>
    <row r="3438" spans="2:13" s="217" customFormat="1">
      <c r="B3438" s="218"/>
      <c r="J3438" s="218"/>
      <c r="M3438" s="218"/>
    </row>
    <row r="3439" spans="2:13" s="217" customFormat="1">
      <c r="B3439" s="218"/>
      <c r="J3439" s="218"/>
      <c r="M3439" s="218"/>
    </row>
    <row r="3440" spans="2:13" s="217" customFormat="1">
      <c r="B3440" s="218"/>
      <c r="J3440" s="218"/>
      <c r="M3440" s="218"/>
    </row>
    <row r="3441" spans="2:13" s="217" customFormat="1">
      <c r="B3441" s="218"/>
      <c r="J3441" s="218"/>
      <c r="M3441" s="218"/>
    </row>
    <row r="3442" spans="2:13" s="217" customFormat="1">
      <c r="B3442" s="218"/>
      <c r="J3442" s="218"/>
      <c r="M3442" s="218"/>
    </row>
    <row r="3443" spans="2:13" s="217" customFormat="1">
      <c r="B3443" s="218"/>
      <c r="J3443" s="218"/>
      <c r="M3443" s="218"/>
    </row>
    <row r="3444" spans="2:13" s="217" customFormat="1">
      <c r="B3444" s="218"/>
      <c r="J3444" s="218"/>
      <c r="M3444" s="218"/>
    </row>
    <row r="3445" spans="2:13" s="217" customFormat="1">
      <c r="B3445" s="218"/>
      <c r="J3445" s="218"/>
      <c r="M3445" s="218"/>
    </row>
    <row r="3446" spans="2:13" s="217" customFormat="1">
      <c r="B3446" s="218"/>
      <c r="J3446" s="218"/>
      <c r="M3446" s="218"/>
    </row>
    <row r="3447" spans="2:13" s="217" customFormat="1">
      <c r="B3447" s="218"/>
      <c r="J3447" s="218"/>
      <c r="M3447" s="218"/>
    </row>
    <row r="3448" spans="2:13" s="217" customFormat="1">
      <c r="B3448" s="218"/>
      <c r="J3448" s="218"/>
      <c r="M3448" s="218"/>
    </row>
    <row r="3449" spans="2:13" s="217" customFormat="1">
      <c r="B3449" s="218"/>
      <c r="J3449" s="218"/>
      <c r="M3449" s="218"/>
    </row>
    <row r="3450" spans="2:13" s="217" customFormat="1">
      <c r="B3450" s="218"/>
      <c r="J3450" s="218"/>
      <c r="M3450" s="218"/>
    </row>
    <row r="3451" spans="2:13" s="217" customFormat="1">
      <c r="B3451" s="218"/>
      <c r="J3451" s="218"/>
      <c r="M3451" s="218"/>
    </row>
    <row r="3452" spans="2:13" s="217" customFormat="1">
      <c r="B3452" s="218"/>
      <c r="J3452" s="218"/>
      <c r="M3452" s="218"/>
    </row>
    <row r="3453" spans="2:13" s="217" customFormat="1">
      <c r="B3453" s="218"/>
      <c r="J3453" s="218"/>
      <c r="M3453" s="218"/>
    </row>
    <row r="3454" spans="2:13" s="217" customFormat="1">
      <c r="B3454" s="218"/>
      <c r="J3454" s="218"/>
      <c r="M3454" s="218"/>
    </row>
    <row r="3455" spans="2:13" s="217" customFormat="1">
      <c r="B3455" s="218"/>
      <c r="J3455" s="218"/>
      <c r="M3455" s="218"/>
    </row>
    <row r="3456" spans="2:13" s="217" customFormat="1">
      <c r="B3456" s="218"/>
      <c r="J3456" s="218"/>
      <c r="M3456" s="218"/>
    </row>
    <row r="3457" spans="2:13" s="217" customFormat="1">
      <c r="B3457" s="218"/>
      <c r="J3457" s="218"/>
      <c r="M3457" s="218"/>
    </row>
    <row r="3458" spans="2:13" s="217" customFormat="1">
      <c r="B3458" s="218"/>
      <c r="J3458" s="218"/>
      <c r="M3458" s="218"/>
    </row>
    <row r="3459" spans="2:13" s="217" customFormat="1">
      <c r="B3459" s="218"/>
      <c r="J3459" s="218"/>
      <c r="M3459" s="218"/>
    </row>
    <row r="3460" spans="2:13" s="217" customFormat="1">
      <c r="B3460" s="218"/>
      <c r="J3460" s="218"/>
      <c r="M3460" s="218"/>
    </row>
    <row r="3461" spans="2:13" s="217" customFormat="1">
      <c r="B3461" s="218"/>
      <c r="J3461" s="218"/>
      <c r="M3461" s="218"/>
    </row>
    <row r="3462" spans="2:13" s="217" customFormat="1">
      <c r="B3462" s="218"/>
      <c r="J3462" s="218"/>
      <c r="M3462" s="218"/>
    </row>
    <row r="3463" spans="2:13" s="217" customFormat="1">
      <c r="B3463" s="218"/>
      <c r="J3463" s="218"/>
      <c r="M3463" s="218"/>
    </row>
    <row r="3464" spans="2:13" s="217" customFormat="1">
      <c r="B3464" s="218"/>
      <c r="J3464" s="218"/>
      <c r="M3464" s="218"/>
    </row>
    <row r="3465" spans="2:13" s="217" customFormat="1">
      <c r="B3465" s="218"/>
      <c r="J3465" s="218"/>
      <c r="M3465" s="218"/>
    </row>
    <row r="3466" spans="2:13" s="217" customFormat="1">
      <c r="B3466" s="218"/>
      <c r="J3466" s="218"/>
      <c r="M3466" s="218"/>
    </row>
    <row r="3467" spans="2:13" s="217" customFormat="1">
      <c r="B3467" s="218"/>
      <c r="J3467" s="218"/>
      <c r="M3467" s="218"/>
    </row>
    <row r="3468" spans="2:13" s="217" customFormat="1">
      <c r="B3468" s="218"/>
      <c r="J3468" s="218"/>
      <c r="M3468" s="218"/>
    </row>
    <row r="3469" spans="2:13" s="217" customFormat="1">
      <c r="B3469" s="218"/>
      <c r="J3469" s="218"/>
      <c r="M3469" s="218"/>
    </row>
    <row r="3470" spans="2:13" s="217" customFormat="1">
      <c r="B3470" s="218"/>
      <c r="J3470" s="218"/>
      <c r="M3470" s="218"/>
    </row>
    <row r="3471" spans="2:13" s="217" customFormat="1">
      <c r="B3471" s="218"/>
      <c r="J3471" s="218"/>
      <c r="M3471" s="218"/>
    </row>
    <row r="3472" spans="2:13" s="217" customFormat="1">
      <c r="B3472" s="218"/>
      <c r="J3472" s="218"/>
      <c r="M3472" s="218"/>
    </row>
    <row r="3473" spans="2:13" s="217" customFormat="1">
      <c r="B3473" s="218"/>
      <c r="J3473" s="218"/>
      <c r="M3473" s="218"/>
    </row>
    <row r="3474" spans="2:13" s="217" customFormat="1">
      <c r="B3474" s="218"/>
      <c r="J3474" s="218"/>
      <c r="M3474" s="218"/>
    </row>
    <row r="3475" spans="2:13" s="217" customFormat="1">
      <c r="B3475" s="218"/>
      <c r="J3475" s="218"/>
      <c r="M3475" s="218"/>
    </row>
    <row r="3476" spans="2:13" s="217" customFormat="1">
      <c r="B3476" s="218"/>
      <c r="J3476" s="218"/>
      <c r="M3476" s="218"/>
    </row>
    <row r="3477" spans="2:13" s="217" customFormat="1">
      <c r="B3477" s="218"/>
      <c r="J3477" s="218"/>
      <c r="M3477" s="218"/>
    </row>
    <row r="3478" spans="2:13" s="217" customFormat="1">
      <c r="B3478" s="218"/>
      <c r="J3478" s="218"/>
      <c r="M3478" s="218"/>
    </row>
    <row r="3479" spans="2:13" s="217" customFormat="1">
      <c r="B3479" s="218"/>
      <c r="J3479" s="218"/>
      <c r="M3479" s="218"/>
    </row>
    <row r="3480" spans="2:13" s="217" customFormat="1">
      <c r="B3480" s="218"/>
      <c r="J3480" s="218"/>
      <c r="M3480" s="218"/>
    </row>
    <row r="3481" spans="2:13" s="217" customFormat="1">
      <c r="B3481" s="218"/>
      <c r="J3481" s="218"/>
      <c r="M3481" s="218"/>
    </row>
    <row r="3482" spans="2:13" s="217" customFormat="1">
      <c r="B3482" s="218"/>
      <c r="J3482" s="218"/>
      <c r="M3482" s="218"/>
    </row>
    <row r="3483" spans="2:13" s="217" customFormat="1">
      <c r="B3483" s="218"/>
      <c r="J3483" s="218"/>
      <c r="M3483" s="218"/>
    </row>
    <row r="3484" spans="2:13" s="217" customFormat="1">
      <c r="B3484" s="218"/>
      <c r="J3484" s="218"/>
      <c r="M3484" s="218"/>
    </row>
    <row r="3485" spans="2:13" s="217" customFormat="1">
      <c r="B3485" s="218"/>
      <c r="J3485" s="218"/>
      <c r="M3485" s="218"/>
    </row>
    <row r="3486" spans="2:13" s="217" customFormat="1">
      <c r="B3486" s="218"/>
      <c r="J3486" s="218"/>
      <c r="M3486" s="218"/>
    </row>
    <row r="3487" spans="2:13" s="217" customFormat="1">
      <c r="B3487" s="218"/>
      <c r="J3487" s="218"/>
      <c r="M3487" s="218"/>
    </row>
    <row r="3488" spans="2:13" s="217" customFormat="1">
      <c r="B3488" s="218"/>
      <c r="J3488" s="218"/>
      <c r="M3488" s="218"/>
    </row>
    <row r="3489" spans="2:13" s="217" customFormat="1">
      <c r="B3489" s="218"/>
      <c r="J3489" s="218"/>
      <c r="M3489" s="218"/>
    </row>
    <row r="3490" spans="2:13" s="217" customFormat="1">
      <c r="B3490" s="218"/>
      <c r="J3490" s="218"/>
      <c r="M3490" s="218"/>
    </row>
    <row r="3491" spans="2:13" s="217" customFormat="1">
      <c r="B3491" s="218"/>
      <c r="J3491" s="218"/>
      <c r="M3491" s="218"/>
    </row>
    <row r="3492" spans="2:13" s="217" customFormat="1">
      <c r="B3492" s="218"/>
      <c r="J3492" s="218"/>
      <c r="M3492" s="218"/>
    </row>
    <row r="3493" spans="2:13" s="217" customFormat="1">
      <c r="B3493" s="218"/>
      <c r="J3493" s="218"/>
      <c r="M3493" s="218"/>
    </row>
    <row r="3494" spans="2:13" s="217" customFormat="1">
      <c r="B3494" s="218"/>
      <c r="J3494" s="218"/>
      <c r="M3494" s="218"/>
    </row>
    <row r="3495" spans="2:13" s="217" customFormat="1">
      <c r="B3495" s="218"/>
      <c r="J3495" s="218"/>
      <c r="M3495" s="218"/>
    </row>
    <row r="3496" spans="2:13" s="217" customFormat="1">
      <c r="B3496" s="218"/>
      <c r="J3496" s="218"/>
      <c r="M3496" s="218"/>
    </row>
    <row r="3497" spans="2:13" s="217" customFormat="1">
      <c r="B3497" s="218"/>
      <c r="J3497" s="218"/>
      <c r="M3497" s="218"/>
    </row>
    <row r="3498" spans="2:13" s="217" customFormat="1">
      <c r="B3498" s="218"/>
      <c r="J3498" s="218"/>
      <c r="M3498" s="218"/>
    </row>
    <row r="3499" spans="2:13" s="217" customFormat="1">
      <c r="B3499" s="218"/>
      <c r="J3499" s="218"/>
      <c r="M3499" s="218"/>
    </row>
    <row r="3500" spans="2:13" s="217" customFormat="1">
      <c r="B3500" s="218"/>
      <c r="J3500" s="218"/>
      <c r="M3500" s="218"/>
    </row>
    <row r="3501" spans="2:13" s="217" customFormat="1">
      <c r="B3501" s="218"/>
      <c r="J3501" s="218"/>
      <c r="M3501" s="218"/>
    </row>
    <row r="3502" spans="2:13" s="217" customFormat="1">
      <c r="B3502" s="218"/>
      <c r="J3502" s="218"/>
      <c r="M3502" s="218"/>
    </row>
    <row r="3503" spans="2:13" s="217" customFormat="1">
      <c r="B3503" s="218"/>
      <c r="J3503" s="218"/>
      <c r="M3503" s="218"/>
    </row>
    <row r="3504" spans="2:13" s="217" customFormat="1">
      <c r="B3504" s="218"/>
      <c r="J3504" s="218"/>
      <c r="M3504" s="218"/>
    </row>
    <row r="3505" spans="2:13" s="217" customFormat="1">
      <c r="B3505" s="218"/>
      <c r="J3505" s="218"/>
      <c r="M3505" s="218"/>
    </row>
    <row r="3506" spans="2:13" s="217" customFormat="1">
      <c r="B3506" s="218"/>
      <c r="J3506" s="218"/>
      <c r="M3506" s="218"/>
    </row>
    <row r="3507" spans="2:13" s="217" customFormat="1">
      <c r="B3507" s="218"/>
      <c r="J3507" s="218"/>
      <c r="M3507" s="218"/>
    </row>
    <row r="3508" spans="2:13" s="217" customFormat="1">
      <c r="B3508" s="218"/>
      <c r="J3508" s="218"/>
      <c r="M3508" s="218"/>
    </row>
    <row r="3509" spans="2:13" s="217" customFormat="1">
      <c r="B3509" s="218"/>
      <c r="J3509" s="218"/>
      <c r="M3509" s="218"/>
    </row>
    <row r="3510" spans="2:13" s="217" customFormat="1">
      <c r="B3510" s="218"/>
      <c r="J3510" s="218"/>
      <c r="M3510" s="218"/>
    </row>
    <row r="3511" spans="2:13" s="217" customFormat="1">
      <c r="B3511" s="218"/>
      <c r="J3511" s="218"/>
      <c r="M3511" s="218"/>
    </row>
    <row r="3512" spans="2:13" s="217" customFormat="1">
      <c r="B3512" s="218"/>
      <c r="J3512" s="218"/>
      <c r="M3512" s="218"/>
    </row>
    <row r="3513" spans="2:13" s="217" customFormat="1">
      <c r="B3513" s="218"/>
      <c r="J3513" s="218"/>
      <c r="M3513" s="218"/>
    </row>
    <row r="3514" spans="2:13" s="217" customFormat="1">
      <c r="B3514" s="218"/>
      <c r="J3514" s="218"/>
      <c r="M3514" s="218"/>
    </row>
    <row r="3515" spans="2:13" s="217" customFormat="1">
      <c r="B3515" s="218"/>
      <c r="J3515" s="218"/>
      <c r="M3515" s="218"/>
    </row>
    <row r="3516" spans="2:13" s="217" customFormat="1">
      <c r="B3516" s="218"/>
      <c r="J3516" s="218"/>
      <c r="M3516" s="218"/>
    </row>
    <row r="3517" spans="2:13" s="217" customFormat="1">
      <c r="B3517" s="218"/>
      <c r="J3517" s="218"/>
      <c r="M3517" s="218"/>
    </row>
    <row r="3518" spans="2:13" s="217" customFormat="1">
      <c r="B3518" s="218"/>
      <c r="J3518" s="218"/>
      <c r="M3518" s="218"/>
    </row>
    <row r="3519" spans="2:13" s="217" customFormat="1">
      <c r="B3519" s="218"/>
      <c r="J3519" s="218"/>
      <c r="M3519" s="218"/>
    </row>
    <row r="3520" spans="2:13" s="217" customFormat="1">
      <c r="B3520" s="218"/>
      <c r="J3520" s="218"/>
      <c r="M3520" s="218"/>
    </row>
    <row r="3521" spans="2:13" s="217" customFormat="1">
      <c r="B3521" s="218"/>
      <c r="J3521" s="218"/>
      <c r="M3521" s="218"/>
    </row>
    <row r="3522" spans="2:13" s="217" customFormat="1">
      <c r="B3522" s="218"/>
      <c r="J3522" s="218"/>
      <c r="M3522" s="218"/>
    </row>
    <row r="3523" spans="2:13" s="217" customFormat="1">
      <c r="B3523" s="218"/>
      <c r="J3523" s="218"/>
      <c r="M3523" s="218"/>
    </row>
    <row r="3524" spans="2:13" s="217" customFormat="1">
      <c r="B3524" s="218"/>
      <c r="J3524" s="218"/>
      <c r="M3524" s="218"/>
    </row>
    <row r="3525" spans="2:13" s="217" customFormat="1">
      <c r="B3525" s="218"/>
      <c r="J3525" s="218"/>
      <c r="M3525" s="218"/>
    </row>
    <row r="3526" spans="2:13" s="217" customFormat="1">
      <c r="B3526" s="218"/>
      <c r="J3526" s="218"/>
      <c r="M3526" s="218"/>
    </row>
    <row r="3527" spans="2:13" s="217" customFormat="1">
      <c r="B3527" s="218"/>
      <c r="J3527" s="218"/>
      <c r="M3527" s="218"/>
    </row>
    <row r="3528" spans="2:13" s="217" customFormat="1">
      <c r="B3528" s="218"/>
      <c r="J3528" s="218"/>
      <c r="M3528" s="218"/>
    </row>
    <row r="3529" spans="2:13" s="217" customFormat="1">
      <c r="B3529" s="218"/>
      <c r="J3529" s="218"/>
      <c r="M3529" s="218"/>
    </row>
    <row r="3530" spans="2:13" s="217" customFormat="1">
      <c r="B3530" s="218"/>
      <c r="J3530" s="218"/>
      <c r="M3530" s="218"/>
    </row>
    <row r="3531" spans="2:13" s="217" customFormat="1">
      <c r="B3531" s="218"/>
      <c r="J3531" s="218"/>
      <c r="M3531" s="218"/>
    </row>
    <row r="3532" spans="2:13" s="217" customFormat="1">
      <c r="B3532" s="218"/>
      <c r="J3532" s="218"/>
      <c r="M3532" s="218"/>
    </row>
    <row r="3533" spans="2:13" s="217" customFormat="1">
      <c r="B3533" s="218"/>
      <c r="J3533" s="218"/>
      <c r="M3533" s="218"/>
    </row>
    <row r="3534" spans="2:13" s="217" customFormat="1">
      <c r="B3534" s="218"/>
      <c r="J3534" s="218"/>
      <c r="M3534" s="218"/>
    </row>
    <row r="3535" spans="2:13" s="217" customFormat="1">
      <c r="B3535" s="218"/>
      <c r="J3535" s="218"/>
      <c r="M3535" s="218"/>
    </row>
    <row r="3536" spans="2:13" s="217" customFormat="1">
      <c r="B3536" s="218"/>
      <c r="J3536" s="218"/>
      <c r="M3536" s="218"/>
    </row>
    <row r="3537" spans="2:13" s="217" customFormat="1">
      <c r="B3537" s="218"/>
      <c r="J3537" s="218"/>
      <c r="M3537" s="218"/>
    </row>
    <row r="3538" spans="2:13" s="217" customFormat="1">
      <c r="B3538" s="218"/>
      <c r="J3538" s="218"/>
      <c r="M3538" s="218"/>
    </row>
    <row r="3539" spans="2:13" s="217" customFormat="1">
      <c r="B3539" s="218"/>
      <c r="J3539" s="218"/>
      <c r="M3539" s="218"/>
    </row>
    <row r="3540" spans="2:13" s="217" customFormat="1">
      <c r="B3540" s="218"/>
      <c r="J3540" s="218"/>
      <c r="M3540" s="218"/>
    </row>
    <row r="3541" spans="2:13" s="217" customFormat="1">
      <c r="B3541" s="218"/>
      <c r="J3541" s="218"/>
      <c r="M3541" s="218"/>
    </row>
    <row r="3542" spans="2:13" s="217" customFormat="1">
      <c r="B3542" s="218"/>
      <c r="J3542" s="218"/>
      <c r="M3542" s="218"/>
    </row>
    <row r="3543" spans="2:13" s="217" customFormat="1">
      <c r="B3543" s="218"/>
      <c r="J3543" s="218"/>
      <c r="M3543" s="218"/>
    </row>
    <row r="3544" spans="2:13" s="217" customFormat="1">
      <c r="B3544" s="218"/>
      <c r="J3544" s="218"/>
      <c r="M3544" s="218"/>
    </row>
    <row r="3545" spans="2:13" s="217" customFormat="1">
      <c r="B3545" s="218"/>
      <c r="J3545" s="218"/>
      <c r="M3545" s="218"/>
    </row>
    <row r="3546" spans="2:13" s="217" customFormat="1">
      <c r="B3546" s="218"/>
      <c r="J3546" s="218"/>
      <c r="M3546" s="218"/>
    </row>
    <row r="3547" spans="2:13" s="217" customFormat="1">
      <c r="B3547" s="218"/>
      <c r="J3547" s="218"/>
      <c r="M3547" s="218"/>
    </row>
    <row r="3548" spans="2:13" s="217" customFormat="1">
      <c r="B3548" s="218"/>
      <c r="J3548" s="218"/>
      <c r="M3548" s="218"/>
    </row>
    <row r="3549" spans="2:13" s="217" customFormat="1">
      <c r="B3549" s="218"/>
      <c r="J3549" s="218"/>
      <c r="M3549" s="218"/>
    </row>
    <row r="3550" spans="2:13" s="217" customFormat="1">
      <c r="B3550" s="218"/>
      <c r="J3550" s="218"/>
      <c r="M3550" s="218"/>
    </row>
    <row r="3551" spans="2:13" s="217" customFormat="1">
      <c r="B3551" s="218"/>
      <c r="J3551" s="218"/>
      <c r="M3551" s="218"/>
    </row>
    <row r="3552" spans="2:13" s="217" customFormat="1">
      <c r="B3552" s="218"/>
      <c r="J3552" s="218"/>
      <c r="M3552" s="218"/>
    </row>
    <row r="3553" spans="2:13" s="217" customFormat="1">
      <c r="B3553" s="218"/>
      <c r="J3553" s="218"/>
      <c r="M3553" s="218"/>
    </row>
    <row r="3554" spans="2:13" s="217" customFormat="1">
      <c r="B3554" s="218"/>
      <c r="J3554" s="218"/>
      <c r="M3554" s="218"/>
    </row>
    <row r="3555" spans="2:13" s="217" customFormat="1">
      <c r="B3555" s="218"/>
      <c r="J3555" s="218"/>
      <c r="M3555" s="218"/>
    </row>
    <row r="3556" spans="2:13" s="217" customFormat="1">
      <c r="B3556" s="218"/>
      <c r="J3556" s="218"/>
      <c r="M3556" s="218"/>
    </row>
    <row r="3557" spans="2:13" s="217" customFormat="1">
      <c r="B3557" s="218"/>
      <c r="J3557" s="218"/>
      <c r="M3557" s="218"/>
    </row>
    <row r="3558" spans="2:13" s="217" customFormat="1">
      <c r="B3558" s="218"/>
      <c r="J3558" s="218"/>
      <c r="M3558" s="218"/>
    </row>
    <row r="3559" spans="2:13" s="217" customFormat="1">
      <c r="B3559" s="218"/>
      <c r="J3559" s="218"/>
      <c r="M3559" s="218"/>
    </row>
    <row r="3560" spans="2:13" s="217" customFormat="1">
      <c r="B3560" s="218"/>
      <c r="J3560" s="218"/>
      <c r="M3560" s="218"/>
    </row>
    <row r="3561" spans="2:13" s="217" customFormat="1">
      <c r="B3561" s="218"/>
      <c r="J3561" s="218"/>
      <c r="M3561" s="218"/>
    </row>
    <row r="3562" spans="2:13" s="217" customFormat="1">
      <c r="B3562" s="218"/>
      <c r="J3562" s="218"/>
      <c r="M3562" s="218"/>
    </row>
    <row r="3563" spans="2:13" s="217" customFormat="1">
      <c r="B3563" s="218"/>
      <c r="J3563" s="218"/>
      <c r="M3563" s="218"/>
    </row>
    <row r="3564" spans="2:13" s="217" customFormat="1">
      <c r="B3564" s="218"/>
      <c r="J3564" s="218"/>
      <c r="M3564" s="218"/>
    </row>
    <row r="3565" spans="2:13" s="217" customFormat="1">
      <c r="B3565" s="218"/>
      <c r="J3565" s="218"/>
      <c r="M3565" s="218"/>
    </row>
    <row r="3566" spans="2:13" s="217" customFormat="1">
      <c r="B3566" s="218"/>
      <c r="J3566" s="218"/>
      <c r="M3566" s="218"/>
    </row>
    <row r="3567" spans="2:13" s="217" customFormat="1">
      <c r="B3567" s="218"/>
      <c r="J3567" s="218"/>
      <c r="M3567" s="218"/>
    </row>
    <row r="3568" spans="2:13" s="217" customFormat="1">
      <c r="B3568" s="218"/>
      <c r="J3568" s="218"/>
      <c r="M3568" s="218"/>
    </row>
    <row r="3569" spans="2:13" s="217" customFormat="1">
      <c r="B3569" s="218"/>
      <c r="J3569" s="218"/>
      <c r="M3569" s="218"/>
    </row>
    <row r="3570" spans="2:13" s="217" customFormat="1">
      <c r="B3570" s="218"/>
      <c r="J3570" s="218"/>
      <c r="M3570" s="218"/>
    </row>
    <row r="3571" spans="2:13" s="217" customFormat="1">
      <c r="B3571" s="218"/>
      <c r="J3571" s="218"/>
      <c r="M3571" s="218"/>
    </row>
    <row r="3572" spans="2:13" s="217" customFormat="1">
      <c r="B3572" s="218"/>
      <c r="J3572" s="218"/>
      <c r="M3572" s="218"/>
    </row>
    <row r="3573" spans="2:13" s="217" customFormat="1">
      <c r="B3573" s="218"/>
      <c r="J3573" s="218"/>
      <c r="M3573" s="218"/>
    </row>
    <row r="3574" spans="2:13" s="217" customFormat="1">
      <c r="B3574" s="218"/>
      <c r="J3574" s="218"/>
      <c r="M3574" s="218"/>
    </row>
    <row r="3575" spans="2:13" s="217" customFormat="1">
      <c r="B3575" s="218"/>
      <c r="J3575" s="218"/>
      <c r="M3575" s="218"/>
    </row>
    <row r="3576" spans="2:13" s="217" customFormat="1">
      <c r="B3576" s="218"/>
      <c r="J3576" s="218"/>
      <c r="M3576" s="218"/>
    </row>
    <row r="3577" spans="2:13" s="217" customFormat="1">
      <c r="B3577" s="218"/>
      <c r="J3577" s="218"/>
      <c r="M3577" s="218"/>
    </row>
    <row r="3578" spans="2:13" s="217" customFormat="1">
      <c r="B3578" s="218"/>
      <c r="J3578" s="218"/>
      <c r="M3578" s="218"/>
    </row>
    <row r="3579" spans="2:13" s="217" customFormat="1">
      <c r="B3579" s="218"/>
      <c r="J3579" s="218"/>
      <c r="M3579" s="218"/>
    </row>
    <row r="3580" spans="2:13" s="217" customFormat="1">
      <c r="B3580" s="218"/>
      <c r="J3580" s="218"/>
      <c r="M3580" s="218"/>
    </row>
    <row r="3581" spans="2:13" s="217" customFormat="1">
      <c r="B3581" s="218"/>
      <c r="J3581" s="218"/>
      <c r="M3581" s="218"/>
    </row>
    <row r="3582" spans="2:13" s="217" customFormat="1">
      <c r="B3582" s="218"/>
      <c r="J3582" s="218"/>
      <c r="M3582" s="218"/>
    </row>
    <row r="3583" spans="2:13" s="217" customFormat="1">
      <c r="B3583" s="218"/>
      <c r="J3583" s="218"/>
      <c r="M3583" s="218"/>
    </row>
    <row r="3584" spans="2:13" s="217" customFormat="1">
      <c r="B3584" s="218"/>
      <c r="J3584" s="218"/>
      <c r="M3584" s="218"/>
    </row>
    <row r="3585" spans="2:13" s="217" customFormat="1">
      <c r="B3585" s="218"/>
      <c r="J3585" s="218"/>
      <c r="M3585" s="218"/>
    </row>
    <row r="3586" spans="2:13" s="217" customFormat="1">
      <c r="B3586" s="218"/>
      <c r="J3586" s="218"/>
      <c r="M3586" s="218"/>
    </row>
    <row r="3587" spans="2:13" s="217" customFormat="1">
      <c r="B3587" s="218"/>
      <c r="J3587" s="218"/>
      <c r="M3587" s="218"/>
    </row>
    <row r="3588" spans="2:13" s="217" customFormat="1">
      <c r="B3588" s="218"/>
      <c r="J3588" s="218"/>
      <c r="M3588" s="218"/>
    </row>
    <row r="3589" spans="2:13" s="217" customFormat="1">
      <c r="B3589" s="218"/>
      <c r="J3589" s="218"/>
      <c r="M3589" s="218"/>
    </row>
    <row r="3590" spans="2:13" s="217" customFormat="1">
      <c r="B3590" s="218"/>
      <c r="J3590" s="218"/>
      <c r="M3590" s="218"/>
    </row>
    <row r="3591" spans="2:13" s="217" customFormat="1">
      <c r="B3591" s="218"/>
      <c r="J3591" s="218"/>
      <c r="M3591" s="218"/>
    </row>
    <row r="3592" spans="2:13" s="217" customFormat="1">
      <c r="B3592" s="218"/>
      <c r="J3592" s="218"/>
      <c r="M3592" s="218"/>
    </row>
    <row r="3593" spans="2:13" s="217" customFormat="1">
      <c r="B3593" s="218"/>
      <c r="J3593" s="218"/>
      <c r="M3593" s="218"/>
    </row>
    <row r="3594" spans="2:13" s="217" customFormat="1">
      <c r="B3594" s="218"/>
      <c r="J3594" s="218"/>
      <c r="M3594" s="218"/>
    </row>
    <row r="3595" spans="2:13" s="217" customFormat="1">
      <c r="B3595" s="218"/>
      <c r="J3595" s="218"/>
      <c r="M3595" s="218"/>
    </row>
    <row r="3596" spans="2:13" s="217" customFormat="1">
      <c r="B3596" s="218"/>
      <c r="J3596" s="218"/>
      <c r="M3596" s="218"/>
    </row>
    <row r="3597" spans="2:13" s="217" customFormat="1">
      <c r="B3597" s="218"/>
      <c r="J3597" s="218"/>
      <c r="M3597" s="218"/>
    </row>
    <row r="3598" spans="2:13" s="217" customFormat="1">
      <c r="B3598" s="218"/>
      <c r="J3598" s="218"/>
      <c r="M3598" s="218"/>
    </row>
    <row r="3599" spans="2:13" s="217" customFormat="1">
      <c r="B3599" s="218"/>
      <c r="J3599" s="218"/>
      <c r="M3599" s="218"/>
    </row>
    <row r="3600" spans="2:13" s="217" customFormat="1">
      <c r="B3600" s="218"/>
      <c r="J3600" s="218"/>
      <c r="M3600" s="218"/>
    </row>
    <row r="3601" spans="2:13" s="217" customFormat="1">
      <c r="B3601" s="218"/>
      <c r="J3601" s="218"/>
      <c r="M3601" s="218"/>
    </row>
    <row r="3602" spans="2:13" s="217" customFormat="1">
      <c r="B3602" s="218"/>
      <c r="J3602" s="218"/>
      <c r="M3602" s="218"/>
    </row>
    <row r="3603" spans="2:13" s="217" customFormat="1">
      <c r="B3603" s="218"/>
      <c r="J3603" s="218"/>
      <c r="M3603" s="218"/>
    </row>
    <row r="3604" spans="2:13" s="217" customFormat="1">
      <c r="B3604" s="218"/>
      <c r="J3604" s="218"/>
      <c r="M3604" s="218"/>
    </row>
    <row r="3605" spans="2:13" s="217" customFormat="1">
      <c r="B3605" s="218"/>
      <c r="J3605" s="218"/>
      <c r="M3605" s="218"/>
    </row>
    <row r="3606" spans="2:13" s="217" customFormat="1">
      <c r="B3606" s="218"/>
      <c r="J3606" s="218"/>
      <c r="M3606" s="218"/>
    </row>
    <row r="3607" spans="2:13" s="217" customFormat="1">
      <c r="B3607" s="218"/>
      <c r="J3607" s="218"/>
      <c r="M3607" s="218"/>
    </row>
    <row r="3608" spans="2:13" s="217" customFormat="1">
      <c r="B3608" s="218"/>
      <c r="J3608" s="218"/>
      <c r="M3608" s="218"/>
    </row>
    <row r="3609" spans="2:13" s="217" customFormat="1">
      <c r="B3609" s="218"/>
      <c r="J3609" s="218"/>
      <c r="M3609" s="218"/>
    </row>
    <row r="3610" spans="2:13" s="217" customFormat="1">
      <c r="B3610" s="218"/>
      <c r="J3610" s="218"/>
      <c r="M3610" s="218"/>
    </row>
    <row r="3611" spans="2:13" s="217" customFormat="1">
      <c r="B3611" s="218"/>
      <c r="J3611" s="218"/>
      <c r="M3611" s="218"/>
    </row>
    <row r="3612" spans="2:13" s="217" customFormat="1">
      <c r="B3612" s="218"/>
      <c r="J3612" s="218"/>
      <c r="M3612" s="218"/>
    </row>
    <row r="3613" spans="2:13" s="217" customFormat="1">
      <c r="B3613" s="218"/>
      <c r="J3613" s="218"/>
      <c r="M3613" s="218"/>
    </row>
    <row r="3614" spans="2:13" s="217" customFormat="1">
      <c r="B3614" s="218"/>
      <c r="J3614" s="218"/>
      <c r="M3614" s="218"/>
    </row>
    <row r="3615" spans="2:13" s="217" customFormat="1">
      <c r="B3615" s="218"/>
      <c r="J3615" s="218"/>
      <c r="M3615" s="218"/>
    </row>
    <row r="3616" spans="2:13" s="217" customFormat="1">
      <c r="B3616" s="218"/>
      <c r="J3616" s="218"/>
      <c r="M3616" s="218"/>
    </row>
    <row r="3617" spans="2:13" s="217" customFormat="1">
      <c r="B3617" s="218"/>
      <c r="J3617" s="218"/>
      <c r="M3617" s="218"/>
    </row>
    <row r="3618" spans="2:13" s="217" customFormat="1">
      <c r="B3618" s="218"/>
      <c r="J3618" s="218"/>
      <c r="M3618" s="218"/>
    </row>
    <row r="3619" spans="2:13" s="217" customFormat="1">
      <c r="B3619" s="218"/>
      <c r="J3619" s="218"/>
      <c r="M3619" s="218"/>
    </row>
    <row r="3620" spans="2:13" s="217" customFormat="1">
      <c r="B3620" s="218"/>
      <c r="J3620" s="218"/>
      <c r="M3620" s="218"/>
    </row>
    <row r="3621" spans="2:13" s="217" customFormat="1">
      <c r="B3621" s="218"/>
      <c r="J3621" s="218"/>
      <c r="M3621" s="218"/>
    </row>
    <row r="3622" spans="2:13" s="217" customFormat="1">
      <c r="B3622" s="218"/>
      <c r="J3622" s="218"/>
      <c r="M3622" s="218"/>
    </row>
    <row r="3623" spans="2:13" s="217" customFormat="1">
      <c r="B3623" s="218"/>
      <c r="J3623" s="218"/>
      <c r="M3623" s="218"/>
    </row>
    <row r="3624" spans="2:13" s="217" customFormat="1">
      <c r="B3624" s="218"/>
      <c r="J3624" s="218"/>
      <c r="M3624" s="218"/>
    </row>
    <row r="3625" spans="2:13" s="217" customFormat="1">
      <c r="B3625" s="218"/>
      <c r="J3625" s="218"/>
      <c r="M3625" s="218"/>
    </row>
    <row r="3626" spans="2:13" s="217" customFormat="1">
      <c r="B3626" s="218"/>
      <c r="J3626" s="218"/>
      <c r="M3626" s="218"/>
    </row>
    <row r="3627" spans="2:13" s="217" customFormat="1">
      <c r="B3627" s="218"/>
      <c r="J3627" s="218"/>
      <c r="M3627" s="218"/>
    </row>
    <row r="3628" spans="2:13" s="217" customFormat="1">
      <c r="B3628" s="218"/>
      <c r="J3628" s="218"/>
      <c r="M3628" s="218"/>
    </row>
    <row r="3629" spans="2:13" s="217" customFormat="1">
      <c r="B3629" s="218"/>
      <c r="J3629" s="218"/>
      <c r="M3629" s="218"/>
    </row>
    <row r="3630" spans="2:13" s="217" customFormat="1">
      <c r="B3630" s="218"/>
      <c r="J3630" s="218"/>
      <c r="M3630" s="218"/>
    </row>
    <row r="3631" spans="2:13" s="217" customFormat="1">
      <c r="B3631" s="218"/>
      <c r="J3631" s="218"/>
      <c r="M3631" s="218"/>
    </row>
    <row r="3632" spans="2:13" s="217" customFormat="1">
      <c r="B3632" s="218"/>
      <c r="J3632" s="218"/>
      <c r="M3632" s="218"/>
    </row>
    <row r="3633" spans="2:13" s="217" customFormat="1">
      <c r="B3633" s="218"/>
      <c r="J3633" s="218"/>
      <c r="M3633" s="218"/>
    </row>
    <row r="3634" spans="2:13" s="217" customFormat="1">
      <c r="B3634" s="218"/>
      <c r="J3634" s="218"/>
      <c r="M3634" s="218"/>
    </row>
    <row r="3635" spans="2:13" s="217" customFormat="1">
      <c r="B3635" s="218"/>
      <c r="J3635" s="218"/>
      <c r="M3635" s="218"/>
    </row>
    <row r="3636" spans="2:13" s="217" customFormat="1">
      <c r="B3636" s="218"/>
      <c r="J3636" s="218"/>
      <c r="M3636" s="218"/>
    </row>
    <row r="3637" spans="2:13" s="217" customFormat="1">
      <c r="B3637" s="218"/>
      <c r="J3637" s="218"/>
      <c r="M3637" s="218"/>
    </row>
    <row r="3638" spans="2:13" s="217" customFormat="1">
      <c r="B3638" s="218"/>
      <c r="J3638" s="218"/>
      <c r="M3638" s="218"/>
    </row>
    <row r="3639" spans="2:13" s="217" customFormat="1">
      <c r="B3639" s="218"/>
      <c r="J3639" s="218"/>
      <c r="M3639" s="218"/>
    </row>
    <row r="3640" spans="2:13" s="217" customFormat="1">
      <c r="B3640" s="218"/>
      <c r="J3640" s="218"/>
      <c r="M3640" s="218"/>
    </row>
    <row r="3641" spans="2:13" s="217" customFormat="1">
      <c r="B3641" s="218"/>
      <c r="J3641" s="218"/>
      <c r="M3641" s="218"/>
    </row>
    <row r="3642" spans="2:13" s="217" customFormat="1">
      <c r="B3642" s="218"/>
      <c r="J3642" s="218"/>
      <c r="M3642" s="218"/>
    </row>
    <row r="3643" spans="2:13" s="217" customFormat="1">
      <c r="B3643" s="218"/>
      <c r="J3643" s="218"/>
      <c r="M3643" s="218"/>
    </row>
    <row r="3644" spans="2:13" s="217" customFormat="1">
      <c r="B3644" s="218"/>
      <c r="J3644" s="218"/>
      <c r="M3644" s="218"/>
    </row>
    <row r="3645" spans="2:13" s="217" customFormat="1">
      <c r="B3645" s="218"/>
      <c r="J3645" s="218"/>
      <c r="M3645" s="218"/>
    </row>
    <row r="3646" spans="2:13" s="217" customFormat="1">
      <c r="B3646" s="218"/>
      <c r="J3646" s="218"/>
      <c r="M3646" s="218"/>
    </row>
    <row r="3647" spans="2:13" s="217" customFormat="1">
      <c r="B3647" s="218"/>
      <c r="J3647" s="218"/>
      <c r="M3647" s="218"/>
    </row>
    <row r="3648" spans="2:13" s="217" customFormat="1">
      <c r="B3648" s="218"/>
      <c r="J3648" s="218"/>
      <c r="M3648" s="218"/>
    </row>
    <row r="3649" spans="2:13" s="217" customFormat="1">
      <c r="B3649" s="218"/>
      <c r="J3649" s="218"/>
      <c r="M3649" s="218"/>
    </row>
    <row r="3650" spans="2:13" s="217" customFormat="1">
      <c r="B3650" s="218"/>
      <c r="J3650" s="218"/>
      <c r="M3650" s="218"/>
    </row>
    <row r="3651" spans="2:13" s="217" customFormat="1">
      <c r="B3651" s="218"/>
      <c r="J3651" s="218"/>
      <c r="M3651" s="218"/>
    </row>
    <row r="3652" spans="2:13" s="217" customFormat="1">
      <c r="B3652" s="218"/>
      <c r="J3652" s="218"/>
      <c r="M3652" s="218"/>
    </row>
    <row r="3653" spans="2:13" s="217" customFormat="1">
      <c r="B3653" s="218"/>
      <c r="J3653" s="218"/>
      <c r="M3653" s="218"/>
    </row>
    <row r="3654" spans="2:13" s="217" customFormat="1">
      <c r="B3654" s="218"/>
      <c r="J3654" s="218"/>
      <c r="M3654" s="218"/>
    </row>
    <row r="3655" spans="2:13" s="217" customFormat="1">
      <c r="B3655" s="218"/>
      <c r="J3655" s="218"/>
      <c r="M3655" s="218"/>
    </row>
    <row r="3656" spans="2:13" s="217" customFormat="1">
      <c r="B3656" s="218"/>
      <c r="J3656" s="218"/>
      <c r="M3656" s="218"/>
    </row>
    <row r="3657" spans="2:13" s="217" customFormat="1">
      <c r="B3657" s="218"/>
      <c r="J3657" s="218"/>
      <c r="M3657" s="218"/>
    </row>
    <row r="3658" spans="2:13" s="217" customFormat="1">
      <c r="B3658" s="218"/>
      <c r="J3658" s="218"/>
      <c r="M3658" s="218"/>
    </row>
    <row r="3659" spans="2:13" s="217" customFormat="1">
      <c r="B3659" s="218"/>
      <c r="J3659" s="218"/>
      <c r="M3659" s="218"/>
    </row>
    <row r="3660" spans="2:13" s="217" customFormat="1">
      <c r="B3660" s="218"/>
      <c r="J3660" s="218"/>
      <c r="M3660" s="218"/>
    </row>
    <row r="3661" spans="2:13" s="217" customFormat="1">
      <c r="B3661" s="218"/>
      <c r="J3661" s="218"/>
      <c r="M3661" s="218"/>
    </row>
    <row r="3662" spans="2:13" s="217" customFormat="1">
      <c r="B3662" s="218"/>
      <c r="J3662" s="218"/>
      <c r="M3662" s="218"/>
    </row>
    <row r="3663" spans="2:13" s="217" customFormat="1">
      <c r="B3663" s="218"/>
      <c r="J3663" s="218"/>
      <c r="M3663" s="218"/>
    </row>
    <row r="3664" spans="2:13" s="217" customFormat="1">
      <c r="B3664" s="218"/>
      <c r="J3664" s="218"/>
      <c r="M3664" s="218"/>
    </row>
    <row r="3665" spans="2:13" s="217" customFormat="1">
      <c r="B3665" s="218"/>
      <c r="J3665" s="218"/>
      <c r="M3665" s="218"/>
    </row>
    <row r="3666" spans="2:13" s="217" customFormat="1">
      <c r="B3666" s="218"/>
      <c r="J3666" s="218"/>
      <c r="M3666" s="218"/>
    </row>
    <row r="3667" spans="2:13" s="217" customFormat="1">
      <c r="B3667" s="218"/>
      <c r="J3667" s="218"/>
      <c r="M3667" s="218"/>
    </row>
    <row r="3668" spans="2:13" s="217" customFormat="1">
      <c r="B3668" s="218"/>
      <c r="J3668" s="218"/>
      <c r="M3668" s="218"/>
    </row>
    <row r="3669" spans="2:13" s="217" customFormat="1">
      <c r="B3669" s="218"/>
      <c r="J3669" s="218"/>
      <c r="M3669" s="218"/>
    </row>
    <row r="3670" spans="2:13" s="217" customFormat="1">
      <c r="B3670" s="218"/>
      <c r="J3670" s="218"/>
      <c r="M3670" s="218"/>
    </row>
    <row r="3671" spans="2:13" s="217" customFormat="1">
      <c r="B3671" s="218"/>
      <c r="J3671" s="218"/>
      <c r="M3671" s="218"/>
    </row>
    <row r="3672" spans="2:13" s="217" customFormat="1">
      <c r="B3672" s="218"/>
      <c r="J3672" s="218"/>
      <c r="M3672" s="218"/>
    </row>
    <row r="3673" spans="2:13" s="217" customFormat="1">
      <c r="B3673" s="218"/>
      <c r="J3673" s="218"/>
      <c r="M3673" s="218"/>
    </row>
    <row r="3674" spans="2:13" s="217" customFormat="1">
      <c r="B3674" s="218"/>
      <c r="J3674" s="218"/>
      <c r="M3674" s="218"/>
    </row>
    <row r="3675" spans="2:13" s="217" customFormat="1">
      <c r="B3675" s="218"/>
      <c r="J3675" s="218"/>
      <c r="M3675" s="218"/>
    </row>
    <row r="3676" spans="2:13" s="217" customFormat="1">
      <c r="B3676" s="218"/>
      <c r="J3676" s="218"/>
      <c r="M3676" s="218"/>
    </row>
    <row r="3677" spans="2:13" s="217" customFormat="1">
      <c r="B3677" s="218"/>
      <c r="J3677" s="218"/>
      <c r="M3677" s="218"/>
    </row>
    <row r="3678" spans="2:13" s="217" customFormat="1">
      <c r="B3678" s="218"/>
      <c r="J3678" s="218"/>
      <c r="M3678" s="218"/>
    </row>
    <row r="3679" spans="2:13" s="217" customFormat="1">
      <c r="B3679" s="218"/>
      <c r="J3679" s="218"/>
      <c r="M3679" s="218"/>
    </row>
    <row r="3680" spans="2:13" s="217" customFormat="1">
      <c r="B3680" s="218"/>
      <c r="J3680" s="218"/>
      <c r="M3680" s="218"/>
    </row>
    <row r="3681" spans="2:13" s="217" customFormat="1">
      <c r="B3681" s="218"/>
      <c r="J3681" s="218"/>
      <c r="M3681" s="218"/>
    </row>
    <row r="3682" spans="2:13" s="217" customFormat="1">
      <c r="B3682" s="218"/>
      <c r="J3682" s="218"/>
      <c r="M3682" s="218"/>
    </row>
    <row r="3683" spans="2:13" s="217" customFormat="1">
      <c r="B3683" s="218"/>
      <c r="J3683" s="218"/>
      <c r="M3683" s="218"/>
    </row>
    <row r="3684" spans="2:13" s="217" customFormat="1">
      <c r="B3684" s="218"/>
      <c r="J3684" s="218"/>
      <c r="M3684" s="218"/>
    </row>
    <row r="3685" spans="2:13" s="217" customFormat="1">
      <c r="B3685" s="218"/>
      <c r="J3685" s="218"/>
      <c r="M3685" s="218"/>
    </row>
    <row r="3686" spans="2:13" s="217" customFormat="1">
      <c r="B3686" s="218"/>
      <c r="J3686" s="218"/>
      <c r="M3686" s="218"/>
    </row>
    <row r="3687" spans="2:13" s="217" customFormat="1">
      <c r="B3687" s="218"/>
      <c r="J3687" s="218"/>
      <c r="M3687" s="218"/>
    </row>
    <row r="3688" spans="2:13" s="217" customFormat="1">
      <c r="B3688" s="218"/>
      <c r="J3688" s="218"/>
      <c r="M3688" s="218"/>
    </row>
    <row r="3689" spans="2:13" s="217" customFormat="1">
      <c r="B3689" s="218"/>
      <c r="J3689" s="218"/>
      <c r="M3689" s="218"/>
    </row>
    <row r="3690" spans="2:13" s="217" customFormat="1">
      <c r="B3690" s="218"/>
      <c r="J3690" s="218"/>
      <c r="M3690" s="218"/>
    </row>
    <row r="3691" spans="2:13" s="217" customFormat="1">
      <c r="B3691" s="218"/>
      <c r="J3691" s="218"/>
      <c r="M3691" s="218"/>
    </row>
    <row r="3692" spans="2:13" s="217" customFormat="1">
      <c r="B3692" s="218"/>
      <c r="J3692" s="218"/>
      <c r="M3692" s="218"/>
    </row>
    <row r="3693" spans="2:13" s="217" customFormat="1">
      <c r="B3693" s="218"/>
      <c r="J3693" s="218"/>
      <c r="M3693" s="218"/>
    </row>
    <row r="3694" spans="2:13" s="217" customFormat="1">
      <c r="B3694" s="218"/>
      <c r="J3694" s="218"/>
      <c r="M3694" s="218"/>
    </row>
    <row r="3695" spans="2:13" s="217" customFormat="1">
      <c r="B3695" s="218"/>
      <c r="J3695" s="218"/>
      <c r="M3695" s="218"/>
    </row>
    <row r="3696" spans="2:13" s="217" customFormat="1">
      <c r="B3696" s="218"/>
      <c r="J3696" s="218"/>
      <c r="M3696" s="218"/>
    </row>
    <row r="3697" spans="2:13" s="217" customFormat="1">
      <c r="B3697" s="218"/>
      <c r="J3697" s="218"/>
      <c r="M3697" s="218"/>
    </row>
    <row r="3698" spans="2:13" s="217" customFormat="1">
      <c r="B3698" s="218"/>
      <c r="J3698" s="218"/>
      <c r="M3698" s="218"/>
    </row>
    <row r="3699" spans="2:13" s="217" customFormat="1">
      <c r="B3699" s="218"/>
      <c r="J3699" s="218"/>
      <c r="M3699" s="218"/>
    </row>
    <row r="3700" spans="2:13" s="217" customFormat="1">
      <c r="B3700" s="218"/>
      <c r="J3700" s="218"/>
      <c r="M3700" s="218"/>
    </row>
    <row r="3701" spans="2:13" s="217" customFormat="1">
      <c r="B3701" s="218"/>
      <c r="J3701" s="218"/>
      <c r="M3701" s="218"/>
    </row>
    <row r="3702" spans="2:13" s="217" customFormat="1">
      <c r="B3702" s="218"/>
      <c r="J3702" s="218"/>
      <c r="M3702" s="218"/>
    </row>
    <row r="3703" spans="2:13" s="217" customFormat="1">
      <c r="B3703" s="218"/>
      <c r="J3703" s="218"/>
      <c r="M3703" s="218"/>
    </row>
    <row r="3704" spans="2:13" s="217" customFormat="1">
      <c r="B3704" s="218"/>
      <c r="J3704" s="218"/>
      <c r="M3704" s="218"/>
    </row>
    <row r="3705" spans="2:13" s="217" customFormat="1">
      <c r="B3705" s="218"/>
      <c r="J3705" s="218"/>
      <c r="M3705" s="218"/>
    </row>
    <row r="3706" spans="2:13" s="217" customFormat="1">
      <c r="B3706" s="218"/>
      <c r="J3706" s="218"/>
      <c r="M3706" s="218"/>
    </row>
    <row r="3707" spans="2:13" s="217" customFormat="1">
      <c r="B3707" s="218"/>
      <c r="J3707" s="218"/>
      <c r="M3707" s="218"/>
    </row>
    <row r="3708" spans="2:13" s="217" customFormat="1">
      <c r="B3708" s="218"/>
      <c r="J3708" s="218"/>
      <c r="M3708" s="218"/>
    </row>
    <row r="3709" spans="2:13" s="217" customFormat="1">
      <c r="B3709" s="218"/>
      <c r="J3709" s="218"/>
      <c r="M3709" s="218"/>
    </row>
    <row r="3710" spans="2:13" s="217" customFormat="1">
      <c r="B3710" s="218"/>
      <c r="J3710" s="218"/>
      <c r="M3710" s="218"/>
    </row>
    <row r="3711" spans="2:13" s="217" customFormat="1">
      <c r="B3711" s="218"/>
      <c r="J3711" s="218"/>
      <c r="M3711" s="218"/>
    </row>
    <row r="3712" spans="2:13" s="217" customFormat="1">
      <c r="B3712" s="218"/>
      <c r="J3712" s="218"/>
      <c r="M3712" s="218"/>
    </row>
    <row r="3713" spans="2:13" s="217" customFormat="1">
      <c r="B3713" s="218"/>
      <c r="J3713" s="218"/>
      <c r="M3713" s="218"/>
    </row>
    <row r="3714" spans="2:13" s="217" customFormat="1">
      <c r="B3714" s="218"/>
      <c r="J3714" s="218"/>
      <c r="M3714" s="218"/>
    </row>
    <row r="3715" spans="2:13" s="217" customFormat="1">
      <c r="B3715" s="218"/>
      <c r="J3715" s="218"/>
      <c r="M3715" s="218"/>
    </row>
    <row r="3716" spans="2:13" s="217" customFormat="1">
      <c r="B3716" s="218"/>
      <c r="J3716" s="218"/>
      <c r="M3716" s="218"/>
    </row>
    <row r="3717" spans="2:13" s="217" customFormat="1">
      <c r="B3717" s="218"/>
      <c r="J3717" s="218"/>
      <c r="M3717" s="218"/>
    </row>
    <row r="3718" spans="2:13" s="217" customFormat="1">
      <c r="B3718" s="218"/>
      <c r="J3718" s="218"/>
      <c r="M3718" s="218"/>
    </row>
    <row r="3719" spans="2:13" s="217" customFormat="1">
      <c r="B3719" s="218"/>
      <c r="J3719" s="218"/>
      <c r="M3719" s="218"/>
    </row>
    <row r="3720" spans="2:13" s="217" customFormat="1">
      <c r="B3720" s="218"/>
      <c r="J3720" s="218"/>
      <c r="M3720" s="218"/>
    </row>
    <row r="3721" spans="2:13" s="217" customFormat="1">
      <c r="B3721" s="218"/>
      <c r="J3721" s="218"/>
      <c r="M3721" s="218"/>
    </row>
    <row r="3722" spans="2:13" s="217" customFormat="1">
      <c r="B3722" s="218"/>
      <c r="J3722" s="218"/>
      <c r="M3722" s="218"/>
    </row>
    <row r="3723" spans="2:13" s="217" customFormat="1">
      <c r="B3723" s="218"/>
      <c r="J3723" s="218"/>
      <c r="M3723" s="218"/>
    </row>
    <row r="3724" spans="2:13" s="217" customFormat="1">
      <c r="B3724" s="218"/>
      <c r="J3724" s="218"/>
      <c r="M3724" s="218"/>
    </row>
    <row r="3725" spans="2:13" s="217" customFormat="1">
      <c r="B3725" s="218"/>
      <c r="J3725" s="218"/>
      <c r="M3725" s="218"/>
    </row>
    <row r="3726" spans="2:13" s="217" customFormat="1">
      <c r="B3726" s="218"/>
      <c r="J3726" s="218"/>
      <c r="M3726" s="218"/>
    </row>
    <row r="3727" spans="2:13" s="217" customFormat="1">
      <c r="B3727" s="218"/>
      <c r="J3727" s="218"/>
      <c r="M3727" s="218"/>
    </row>
    <row r="3728" spans="2:13" s="217" customFormat="1">
      <c r="B3728" s="218"/>
      <c r="J3728" s="218"/>
      <c r="M3728" s="218"/>
    </row>
    <row r="3729" spans="2:13" s="217" customFormat="1">
      <c r="B3729" s="218"/>
      <c r="J3729" s="218"/>
      <c r="M3729" s="218"/>
    </row>
    <row r="3730" spans="2:13" s="217" customFormat="1">
      <c r="B3730" s="218"/>
      <c r="J3730" s="218"/>
      <c r="M3730" s="218"/>
    </row>
    <row r="3731" spans="2:13" s="217" customFormat="1">
      <c r="B3731" s="218"/>
      <c r="J3731" s="218"/>
      <c r="M3731" s="218"/>
    </row>
    <row r="3732" spans="2:13" s="217" customFormat="1">
      <c r="B3732" s="218"/>
      <c r="J3732" s="218"/>
      <c r="M3732" s="218"/>
    </row>
    <row r="3733" spans="2:13" s="217" customFormat="1">
      <c r="B3733" s="218"/>
      <c r="J3733" s="218"/>
      <c r="M3733" s="218"/>
    </row>
    <row r="3734" spans="2:13" s="217" customFormat="1">
      <c r="B3734" s="218"/>
      <c r="J3734" s="218"/>
      <c r="M3734" s="218"/>
    </row>
    <row r="3735" spans="2:13" s="217" customFormat="1">
      <c r="B3735" s="218"/>
      <c r="J3735" s="218"/>
      <c r="M3735" s="218"/>
    </row>
    <row r="3736" spans="2:13" s="217" customFormat="1">
      <c r="B3736" s="218"/>
      <c r="J3736" s="218"/>
      <c r="M3736" s="218"/>
    </row>
    <row r="3737" spans="2:13" s="217" customFormat="1">
      <c r="B3737" s="218"/>
      <c r="J3737" s="218"/>
      <c r="M3737" s="218"/>
    </row>
    <row r="3738" spans="2:13" s="217" customFormat="1">
      <c r="B3738" s="218"/>
      <c r="J3738" s="218"/>
      <c r="M3738" s="218"/>
    </row>
    <row r="3739" spans="2:13" s="217" customFormat="1">
      <c r="B3739" s="218"/>
      <c r="J3739" s="218"/>
      <c r="M3739" s="218"/>
    </row>
    <row r="3740" spans="2:13" s="217" customFormat="1">
      <c r="B3740" s="218"/>
      <c r="J3740" s="218"/>
      <c r="M3740" s="218"/>
    </row>
    <row r="3741" spans="2:13" s="217" customFormat="1">
      <c r="B3741" s="218"/>
      <c r="J3741" s="218"/>
      <c r="M3741" s="218"/>
    </row>
    <row r="3742" spans="2:13" s="217" customFormat="1">
      <c r="B3742" s="218"/>
      <c r="J3742" s="218"/>
      <c r="M3742" s="218"/>
    </row>
    <row r="3743" spans="2:13" s="217" customFormat="1">
      <c r="B3743" s="218"/>
      <c r="J3743" s="218"/>
      <c r="M3743" s="218"/>
    </row>
    <row r="3744" spans="2:13" s="217" customFormat="1">
      <c r="B3744" s="218"/>
      <c r="J3744" s="218"/>
      <c r="M3744" s="218"/>
    </row>
    <row r="3745" spans="2:13" s="217" customFormat="1">
      <c r="B3745" s="218"/>
      <c r="J3745" s="218"/>
      <c r="M3745" s="218"/>
    </row>
    <row r="3746" spans="2:13" s="217" customFormat="1">
      <c r="B3746" s="218"/>
      <c r="J3746" s="218"/>
      <c r="M3746" s="218"/>
    </row>
    <row r="3747" spans="2:13" s="217" customFormat="1">
      <c r="B3747" s="218"/>
      <c r="J3747" s="218"/>
      <c r="M3747" s="218"/>
    </row>
    <row r="3748" spans="2:13" s="217" customFormat="1">
      <c r="B3748" s="218"/>
      <c r="J3748" s="218"/>
      <c r="M3748" s="218"/>
    </row>
    <row r="3749" spans="2:13" s="217" customFormat="1">
      <c r="B3749" s="218"/>
      <c r="J3749" s="218"/>
      <c r="M3749" s="218"/>
    </row>
    <row r="3750" spans="2:13" s="217" customFormat="1">
      <c r="B3750" s="218"/>
      <c r="J3750" s="218"/>
      <c r="M3750" s="218"/>
    </row>
    <row r="3751" spans="2:13" s="217" customFormat="1">
      <c r="B3751" s="218"/>
      <c r="J3751" s="218"/>
      <c r="M3751" s="218"/>
    </row>
    <row r="3752" spans="2:13" s="217" customFormat="1">
      <c r="B3752" s="218"/>
      <c r="J3752" s="218"/>
      <c r="M3752" s="218"/>
    </row>
    <row r="3753" spans="2:13" s="217" customFormat="1">
      <c r="B3753" s="218"/>
      <c r="J3753" s="218"/>
      <c r="M3753" s="218"/>
    </row>
    <row r="3754" spans="2:13" s="217" customFormat="1">
      <c r="B3754" s="218"/>
      <c r="J3754" s="218"/>
      <c r="M3754" s="218"/>
    </row>
    <row r="3755" spans="2:13" s="217" customFormat="1">
      <c r="B3755" s="218"/>
      <c r="J3755" s="218"/>
      <c r="M3755" s="218"/>
    </row>
    <row r="3756" spans="2:13" s="217" customFormat="1">
      <c r="B3756" s="218"/>
      <c r="J3756" s="218"/>
      <c r="M3756" s="218"/>
    </row>
    <row r="3757" spans="2:13" s="217" customFormat="1">
      <c r="B3757" s="218"/>
      <c r="J3757" s="218"/>
      <c r="M3757" s="218"/>
    </row>
    <row r="3758" spans="2:13" s="217" customFormat="1">
      <c r="B3758" s="218"/>
      <c r="J3758" s="218"/>
      <c r="M3758" s="218"/>
    </row>
    <row r="3759" spans="2:13" s="217" customFormat="1">
      <c r="B3759" s="218"/>
      <c r="J3759" s="218"/>
      <c r="M3759" s="218"/>
    </row>
    <row r="3760" spans="2:13" s="217" customFormat="1">
      <c r="B3760" s="218"/>
      <c r="J3760" s="218"/>
      <c r="M3760" s="218"/>
    </row>
    <row r="3761" spans="2:13" s="217" customFormat="1">
      <c r="B3761" s="218"/>
      <c r="J3761" s="218"/>
      <c r="M3761" s="218"/>
    </row>
    <row r="3762" spans="2:13" s="217" customFormat="1">
      <c r="B3762" s="218"/>
      <c r="J3762" s="218"/>
      <c r="M3762" s="218"/>
    </row>
    <row r="3763" spans="2:13" s="217" customFormat="1">
      <c r="B3763" s="218"/>
      <c r="J3763" s="218"/>
      <c r="M3763" s="218"/>
    </row>
    <row r="3764" spans="2:13" s="217" customFormat="1">
      <c r="B3764" s="218"/>
      <c r="J3764" s="218"/>
      <c r="M3764" s="218"/>
    </row>
    <row r="3765" spans="2:13" s="217" customFormat="1">
      <c r="B3765" s="218"/>
      <c r="J3765" s="218"/>
      <c r="M3765" s="218"/>
    </row>
    <row r="3766" spans="2:13" s="217" customFormat="1">
      <c r="B3766" s="218"/>
      <c r="J3766" s="218"/>
      <c r="M3766" s="218"/>
    </row>
    <row r="3767" spans="2:13" s="217" customFormat="1">
      <c r="B3767" s="218"/>
      <c r="J3767" s="218"/>
      <c r="M3767" s="218"/>
    </row>
    <row r="3768" spans="2:13" s="217" customFormat="1">
      <c r="B3768" s="218"/>
      <c r="J3768" s="218"/>
      <c r="M3768" s="218"/>
    </row>
    <row r="3769" spans="2:13" s="217" customFormat="1">
      <c r="B3769" s="218"/>
      <c r="J3769" s="218"/>
      <c r="M3769" s="218"/>
    </row>
    <row r="3770" spans="2:13" s="217" customFormat="1">
      <c r="B3770" s="218"/>
      <c r="J3770" s="218"/>
      <c r="M3770" s="218"/>
    </row>
    <row r="3771" spans="2:13" s="217" customFormat="1">
      <c r="B3771" s="218"/>
      <c r="J3771" s="218"/>
      <c r="M3771" s="218"/>
    </row>
    <row r="3772" spans="2:13" s="217" customFormat="1">
      <c r="B3772" s="218"/>
      <c r="J3772" s="218"/>
      <c r="M3772" s="218"/>
    </row>
    <row r="3773" spans="2:13" s="217" customFormat="1">
      <c r="B3773" s="218"/>
      <c r="J3773" s="218"/>
      <c r="M3773" s="218"/>
    </row>
    <row r="3774" spans="2:13" s="217" customFormat="1">
      <c r="B3774" s="218"/>
      <c r="J3774" s="218"/>
      <c r="M3774" s="218"/>
    </row>
    <row r="3775" spans="2:13" s="217" customFormat="1">
      <c r="B3775" s="218"/>
      <c r="J3775" s="218"/>
      <c r="M3775" s="218"/>
    </row>
    <row r="3776" spans="2:13" s="217" customFormat="1">
      <c r="B3776" s="218"/>
      <c r="J3776" s="218"/>
      <c r="M3776" s="218"/>
    </row>
    <row r="3777" spans="2:13" s="217" customFormat="1">
      <c r="B3777" s="218"/>
      <c r="J3777" s="218"/>
      <c r="M3777" s="218"/>
    </row>
    <row r="3778" spans="2:13" s="217" customFormat="1">
      <c r="B3778" s="218"/>
      <c r="J3778" s="218"/>
      <c r="M3778" s="218"/>
    </row>
    <row r="3779" spans="2:13" s="217" customFormat="1">
      <c r="B3779" s="218"/>
      <c r="J3779" s="218"/>
      <c r="M3779" s="218"/>
    </row>
    <row r="3780" spans="2:13" s="217" customFormat="1">
      <c r="B3780" s="218"/>
      <c r="J3780" s="218"/>
      <c r="M3780" s="218"/>
    </row>
    <row r="3781" spans="2:13" s="217" customFormat="1">
      <c r="B3781" s="218"/>
      <c r="J3781" s="218"/>
      <c r="M3781" s="218"/>
    </row>
    <row r="3782" spans="2:13" s="217" customFormat="1">
      <c r="B3782" s="218"/>
      <c r="J3782" s="218"/>
      <c r="M3782" s="218"/>
    </row>
    <row r="3783" spans="2:13" s="217" customFormat="1">
      <c r="B3783" s="218"/>
      <c r="J3783" s="218"/>
      <c r="M3783" s="218"/>
    </row>
    <row r="3784" spans="2:13" s="217" customFormat="1">
      <c r="B3784" s="218"/>
      <c r="J3784" s="218"/>
      <c r="M3784" s="218"/>
    </row>
    <row r="3785" spans="2:13" s="217" customFormat="1">
      <c r="B3785" s="218"/>
      <c r="J3785" s="218"/>
      <c r="M3785" s="218"/>
    </row>
    <row r="3786" spans="2:13" s="217" customFormat="1">
      <c r="B3786" s="218"/>
      <c r="J3786" s="218"/>
      <c r="M3786" s="218"/>
    </row>
    <row r="3787" spans="2:13" s="217" customFormat="1">
      <c r="B3787" s="218"/>
      <c r="J3787" s="218"/>
      <c r="M3787" s="218"/>
    </row>
    <row r="3788" spans="2:13" s="217" customFormat="1">
      <c r="B3788" s="218"/>
      <c r="J3788" s="218"/>
      <c r="M3788" s="218"/>
    </row>
    <row r="3789" spans="2:13" s="217" customFormat="1">
      <c r="B3789" s="218"/>
      <c r="J3789" s="218"/>
      <c r="M3789" s="218"/>
    </row>
    <row r="3790" spans="2:13" s="217" customFormat="1">
      <c r="B3790" s="218"/>
      <c r="J3790" s="218"/>
      <c r="M3790" s="218"/>
    </row>
    <row r="3791" spans="2:13" s="217" customFormat="1">
      <c r="B3791" s="218"/>
      <c r="J3791" s="218"/>
      <c r="M3791" s="218"/>
    </row>
    <row r="3792" spans="2:13" s="217" customFormat="1">
      <c r="B3792" s="218"/>
      <c r="J3792" s="218"/>
      <c r="M3792" s="218"/>
    </row>
    <row r="3793" spans="2:13" s="217" customFormat="1">
      <c r="B3793" s="218"/>
      <c r="J3793" s="218"/>
      <c r="M3793" s="218"/>
    </row>
    <row r="3794" spans="2:13" s="217" customFormat="1">
      <c r="B3794" s="218"/>
      <c r="J3794" s="218"/>
      <c r="M3794" s="218"/>
    </row>
    <row r="3795" spans="2:13" s="217" customFormat="1">
      <c r="B3795" s="218"/>
      <c r="J3795" s="218"/>
      <c r="M3795" s="218"/>
    </row>
    <row r="3796" spans="2:13" s="217" customFormat="1">
      <c r="B3796" s="218"/>
      <c r="J3796" s="218"/>
      <c r="M3796" s="218"/>
    </row>
    <row r="3797" spans="2:13" s="217" customFormat="1">
      <c r="B3797" s="218"/>
      <c r="J3797" s="218"/>
      <c r="M3797" s="218"/>
    </row>
    <row r="3798" spans="2:13" s="217" customFormat="1">
      <c r="B3798" s="218"/>
      <c r="J3798" s="218"/>
      <c r="M3798" s="218"/>
    </row>
    <row r="3799" spans="2:13" s="217" customFormat="1">
      <c r="B3799" s="218"/>
      <c r="J3799" s="218"/>
      <c r="M3799" s="218"/>
    </row>
    <row r="3800" spans="2:13" s="217" customFormat="1">
      <c r="B3800" s="218"/>
      <c r="J3800" s="218"/>
      <c r="M3800" s="218"/>
    </row>
    <row r="3801" spans="2:13" s="217" customFormat="1">
      <c r="B3801" s="218"/>
      <c r="J3801" s="218"/>
      <c r="M3801" s="218"/>
    </row>
    <row r="3802" spans="2:13" s="217" customFormat="1">
      <c r="B3802" s="218"/>
      <c r="J3802" s="218"/>
      <c r="M3802" s="218"/>
    </row>
    <row r="3803" spans="2:13" s="217" customFormat="1">
      <c r="B3803" s="218"/>
      <c r="J3803" s="218"/>
      <c r="M3803" s="218"/>
    </row>
    <row r="3804" spans="2:13" s="217" customFormat="1">
      <c r="B3804" s="218"/>
      <c r="J3804" s="218"/>
      <c r="M3804" s="218"/>
    </row>
    <row r="3805" spans="2:13" s="217" customFormat="1">
      <c r="B3805" s="218"/>
      <c r="J3805" s="218"/>
      <c r="M3805" s="218"/>
    </row>
    <row r="3806" spans="2:13" s="217" customFormat="1">
      <c r="B3806" s="218"/>
      <c r="J3806" s="218"/>
      <c r="M3806" s="218"/>
    </row>
    <row r="3807" spans="2:13" s="217" customFormat="1">
      <c r="B3807" s="218"/>
      <c r="J3807" s="218"/>
      <c r="M3807" s="218"/>
    </row>
    <row r="3808" spans="2:13" s="217" customFormat="1">
      <c r="B3808" s="218"/>
      <c r="J3808" s="218"/>
      <c r="M3808" s="218"/>
    </row>
    <row r="3809" spans="2:13" s="217" customFormat="1">
      <c r="B3809" s="218"/>
      <c r="J3809" s="218"/>
      <c r="M3809" s="218"/>
    </row>
    <row r="3810" spans="2:13" s="217" customFormat="1">
      <c r="B3810" s="218"/>
      <c r="J3810" s="218"/>
      <c r="M3810" s="218"/>
    </row>
    <row r="3811" spans="2:13" s="217" customFormat="1">
      <c r="B3811" s="218"/>
      <c r="J3811" s="218"/>
      <c r="M3811" s="218"/>
    </row>
    <row r="3812" spans="2:13" s="217" customFormat="1">
      <c r="B3812" s="218"/>
      <c r="J3812" s="218"/>
      <c r="M3812" s="218"/>
    </row>
    <row r="3813" spans="2:13" s="217" customFormat="1">
      <c r="B3813" s="218"/>
      <c r="J3813" s="218"/>
      <c r="M3813" s="218"/>
    </row>
    <row r="3814" spans="2:13" s="217" customFormat="1">
      <c r="B3814" s="218"/>
      <c r="J3814" s="218"/>
      <c r="M3814" s="218"/>
    </row>
    <row r="3815" spans="2:13" s="217" customFormat="1">
      <c r="B3815" s="218"/>
      <c r="J3815" s="218"/>
      <c r="M3815" s="218"/>
    </row>
    <row r="3816" spans="2:13" s="217" customFormat="1">
      <c r="B3816" s="218"/>
      <c r="J3816" s="218"/>
      <c r="M3816" s="218"/>
    </row>
    <row r="3817" spans="2:13" s="217" customFormat="1">
      <c r="B3817" s="218"/>
      <c r="J3817" s="218"/>
      <c r="M3817" s="218"/>
    </row>
    <row r="3818" spans="2:13" s="217" customFormat="1">
      <c r="B3818" s="218"/>
      <c r="J3818" s="218"/>
      <c r="M3818" s="218"/>
    </row>
    <row r="3819" spans="2:13" s="217" customFormat="1">
      <c r="B3819" s="218"/>
      <c r="J3819" s="218"/>
      <c r="M3819" s="218"/>
    </row>
    <row r="3820" spans="2:13" s="217" customFormat="1">
      <c r="B3820" s="218"/>
      <c r="J3820" s="218"/>
      <c r="M3820" s="218"/>
    </row>
    <row r="3821" spans="2:13" s="217" customFormat="1">
      <c r="B3821" s="218"/>
      <c r="J3821" s="218"/>
      <c r="M3821" s="218"/>
    </row>
    <row r="3822" spans="2:13" s="217" customFormat="1">
      <c r="B3822" s="218"/>
      <c r="J3822" s="218"/>
      <c r="M3822" s="218"/>
    </row>
    <row r="3823" spans="2:13" s="217" customFormat="1">
      <c r="B3823" s="218"/>
      <c r="J3823" s="218"/>
      <c r="M3823" s="218"/>
    </row>
    <row r="3824" spans="2:13" s="217" customFormat="1">
      <c r="B3824" s="218"/>
      <c r="J3824" s="218"/>
      <c r="M3824" s="218"/>
    </row>
    <row r="3825" spans="2:13" s="217" customFormat="1">
      <c r="B3825" s="218"/>
      <c r="J3825" s="218"/>
      <c r="M3825" s="218"/>
    </row>
    <row r="3826" spans="2:13" s="217" customFormat="1">
      <c r="B3826" s="218"/>
      <c r="J3826" s="218"/>
      <c r="M3826" s="218"/>
    </row>
    <row r="3827" spans="2:13" s="217" customFormat="1">
      <c r="B3827" s="218"/>
      <c r="J3827" s="218"/>
      <c r="M3827" s="218"/>
    </row>
    <row r="3828" spans="2:13" s="217" customFormat="1">
      <c r="B3828" s="218"/>
      <c r="J3828" s="218"/>
      <c r="M3828" s="218"/>
    </row>
    <row r="3829" spans="2:13" s="217" customFormat="1">
      <c r="B3829" s="218"/>
      <c r="J3829" s="218"/>
      <c r="M3829" s="218"/>
    </row>
    <row r="3830" spans="2:13" s="217" customFormat="1">
      <c r="B3830" s="218"/>
      <c r="J3830" s="218"/>
      <c r="M3830" s="218"/>
    </row>
    <row r="3831" spans="2:13" s="217" customFormat="1">
      <c r="B3831" s="218"/>
      <c r="J3831" s="218"/>
      <c r="M3831" s="218"/>
    </row>
    <row r="3832" spans="2:13" s="217" customFormat="1">
      <c r="B3832" s="218"/>
      <c r="J3832" s="218"/>
      <c r="M3832" s="218"/>
    </row>
    <row r="3833" spans="2:13" s="217" customFormat="1">
      <c r="B3833" s="218"/>
      <c r="J3833" s="218"/>
      <c r="M3833" s="218"/>
    </row>
    <row r="3834" spans="2:13" s="217" customFormat="1">
      <c r="B3834" s="218"/>
      <c r="J3834" s="218"/>
      <c r="M3834" s="218"/>
    </row>
    <row r="3835" spans="2:13" s="217" customFormat="1">
      <c r="B3835" s="218"/>
      <c r="J3835" s="218"/>
      <c r="M3835" s="218"/>
    </row>
    <row r="3836" spans="2:13" s="217" customFormat="1">
      <c r="B3836" s="218"/>
      <c r="J3836" s="218"/>
      <c r="M3836" s="218"/>
    </row>
    <row r="3837" spans="2:13" s="217" customFormat="1">
      <c r="B3837" s="218"/>
      <c r="J3837" s="218"/>
      <c r="M3837" s="218"/>
    </row>
    <row r="3838" spans="2:13" s="217" customFormat="1">
      <c r="B3838" s="218"/>
      <c r="J3838" s="218"/>
      <c r="M3838" s="218"/>
    </row>
    <row r="3839" spans="2:13" s="217" customFormat="1">
      <c r="B3839" s="218"/>
      <c r="J3839" s="218"/>
      <c r="M3839" s="218"/>
    </row>
    <row r="3840" spans="2:13" s="217" customFormat="1">
      <c r="B3840" s="218"/>
      <c r="J3840" s="218"/>
      <c r="M3840" s="218"/>
    </row>
    <row r="3841" spans="2:13" s="217" customFormat="1">
      <c r="B3841" s="218"/>
      <c r="J3841" s="218"/>
      <c r="M3841" s="218"/>
    </row>
    <row r="3842" spans="2:13" s="217" customFormat="1">
      <c r="B3842" s="218"/>
      <c r="J3842" s="218"/>
      <c r="M3842" s="218"/>
    </row>
    <row r="3843" spans="2:13" s="217" customFormat="1">
      <c r="B3843" s="218"/>
      <c r="J3843" s="218"/>
      <c r="M3843" s="218"/>
    </row>
    <row r="3844" spans="2:13" s="217" customFormat="1">
      <c r="B3844" s="218"/>
      <c r="J3844" s="218"/>
      <c r="M3844" s="218"/>
    </row>
    <row r="3845" spans="2:13" s="217" customFormat="1">
      <c r="B3845" s="218"/>
      <c r="J3845" s="218"/>
      <c r="M3845" s="218"/>
    </row>
    <row r="3846" spans="2:13" s="217" customFormat="1">
      <c r="B3846" s="218"/>
      <c r="J3846" s="218"/>
      <c r="M3846" s="218"/>
    </row>
    <row r="3847" spans="2:13" s="217" customFormat="1">
      <c r="B3847" s="218"/>
      <c r="J3847" s="218"/>
      <c r="M3847" s="218"/>
    </row>
    <row r="3848" spans="2:13" s="217" customFormat="1">
      <c r="B3848" s="218"/>
      <c r="J3848" s="218"/>
      <c r="M3848" s="218"/>
    </row>
    <row r="3849" spans="2:13" s="217" customFormat="1">
      <c r="B3849" s="218"/>
      <c r="J3849" s="218"/>
      <c r="M3849" s="218"/>
    </row>
    <row r="3850" spans="2:13" s="217" customFormat="1">
      <c r="B3850" s="218"/>
      <c r="J3850" s="218"/>
      <c r="M3850" s="218"/>
    </row>
    <row r="3851" spans="2:13" s="217" customFormat="1">
      <c r="B3851" s="218"/>
      <c r="J3851" s="218"/>
      <c r="M3851" s="218"/>
    </row>
    <row r="3852" spans="2:13" s="217" customFormat="1">
      <c r="B3852" s="218"/>
      <c r="J3852" s="218"/>
      <c r="M3852" s="218"/>
    </row>
    <row r="3853" spans="2:13" s="217" customFormat="1">
      <c r="B3853" s="218"/>
      <c r="J3853" s="218"/>
      <c r="M3853" s="218"/>
    </row>
    <row r="3854" spans="2:13" s="217" customFormat="1">
      <c r="B3854" s="218"/>
      <c r="J3854" s="218"/>
      <c r="M3854" s="218"/>
    </row>
    <row r="3855" spans="2:13" s="217" customFormat="1">
      <c r="B3855" s="218"/>
      <c r="J3855" s="218"/>
      <c r="M3855" s="218"/>
    </row>
    <row r="3856" spans="2:13" s="217" customFormat="1">
      <c r="B3856" s="218"/>
      <c r="J3856" s="218"/>
      <c r="M3856" s="218"/>
    </row>
    <row r="3857" spans="2:13" s="217" customFormat="1">
      <c r="B3857" s="218"/>
      <c r="J3857" s="218"/>
      <c r="M3857" s="218"/>
    </row>
    <row r="3858" spans="2:13" s="217" customFormat="1">
      <c r="B3858" s="218"/>
      <c r="J3858" s="218"/>
      <c r="M3858" s="218"/>
    </row>
    <row r="3859" spans="2:13" s="217" customFormat="1">
      <c r="B3859" s="218"/>
      <c r="J3859" s="218"/>
      <c r="M3859" s="218"/>
    </row>
    <row r="3860" spans="2:13" s="217" customFormat="1">
      <c r="B3860" s="218"/>
      <c r="J3860" s="218"/>
      <c r="M3860" s="218"/>
    </row>
    <row r="3861" spans="2:13" s="217" customFormat="1">
      <c r="B3861" s="218"/>
      <c r="J3861" s="218"/>
      <c r="M3861" s="218"/>
    </row>
    <row r="3862" spans="2:13" s="217" customFormat="1">
      <c r="B3862" s="218"/>
      <c r="J3862" s="218"/>
      <c r="M3862" s="218"/>
    </row>
    <row r="3863" spans="2:13" s="217" customFormat="1">
      <c r="B3863" s="218"/>
      <c r="J3863" s="218"/>
      <c r="M3863" s="218"/>
    </row>
    <row r="3864" spans="2:13" s="217" customFormat="1">
      <c r="B3864" s="218"/>
      <c r="J3864" s="218"/>
      <c r="M3864" s="218"/>
    </row>
    <row r="3865" spans="2:13" s="217" customFormat="1">
      <c r="B3865" s="218"/>
      <c r="J3865" s="218"/>
      <c r="M3865" s="218"/>
    </row>
    <row r="3866" spans="2:13" s="217" customFormat="1">
      <c r="B3866" s="218"/>
      <c r="J3866" s="218"/>
      <c r="M3866" s="218"/>
    </row>
    <row r="3867" spans="2:13" s="217" customFormat="1">
      <c r="B3867" s="218"/>
      <c r="J3867" s="218"/>
      <c r="M3867" s="218"/>
    </row>
    <row r="3868" spans="2:13" s="217" customFormat="1">
      <c r="B3868" s="218"/>
      <c r="J3868" s="218"/>
      <c r="M3868" s="218"/>
    </row>
    <row r="3869" spans="2:13" s="217" customFormat="1">
      <c r="B3869" s="218"/>
      <c r="J3869" s="218"/>
      <c r="M3869" s="218"/>
    </row>
    <row r="3870" spans="2:13" s="217" customFormat="1">
      <c r="B3870" s="218"/>
      <c r="J3870" s="218"/>
      <c r="M3870" s="218"/>
    </row>
    <row r="3871" spans="2:13" s="217" customFormat="1">
      <c r="B3871" s="218"/>
      <c r="J3871" s="218"/>
      <c r="M3871" s="218"/>
    </row>
    <row r="3872" spans="2:13" s="217" customFormat="1">
      <c r="B3872" s="218"/>
      <c r="J3872" s="218"/>
      <c r="M3872" s="218"/>
    </row>
    <row r="3873" spans="2:13" s="217" customFormat="1">
      <c r="B3873" s="218"/>
      <c r="J3873" s="218"/>
      <c r="M3873" s="218"/>
    </row>
    <row r="3874" spans="2:13" s="217" customFormat="1">
      <c r="B3874" s="218"/>
      <c r="J3874" s="218"/>
      <c r="M3874" s="218"/>
    </row>
    <row r="3875" spans="2:13" s="217" customFormat="1">
      <c r="B3875" s="218"/>
      <c r="J3875" s="218"/>
      <c r="M3875" s="218"/>
    </row>
    <row r="3876" spans="2:13" s="217" customFormat="1">
      <c r="B3876" s="218"/>
      <c r="J3876" s="218"/>
      <c r="M3876" s="218"/>
    </row>
    <row r="3877" spans="2:13" s="217" customFormat="1">
      <c r="B3877" s="218"/>
      <c r="J3877" s="218"/>
      <c r="M3877" s="218"/>
    </row>
    <row r="3878" spans="2:13" s="217" customFormat="1">
      <c r="B3878" s="218"/>
      <c r="J3878" s="218"/>
      <c r="M3878" s="218"/>
    </row>
    <row r="3879" spans="2:13" s="217" customFormat="1">
      <c r="B3879" s="218"/>
      <c r="J3879" s="218"/>
      <c r="M3879" s="218"/>
    </row>
    <row r="3880" spans="2:13" s="217" customFormat="1">
      <c r="B3880" s="218"/>
      <c r="J3880" s="218"/>
      <c r="M3880" s="218"/>
    </row>
    <row r="3881" spans="2:13" s="217" customFormat="1">
      <c r="B3881" s="218"/>
      <c r="J3881" s="218"/>
      <c r="M3881" s="218"/>
    </row>
    <row r="3882" spans="2:13" s="217" customFormat="1">
      <c r="B3882" s="218"/>
      <c r="J3882" s="218"/>
      <c r="M3882" s="218"/>
    </row>
    <row r="3883" spans="2:13" s="217" customFormat="1">
      <c r="B3883" s="218"/>
      <c r="J3883" s="218"/>
      <c r="M3883" s="218"/>
    </row>
    <row r="3884" spans="2:13" s="217" customFormat="1">
      <c r="B3884" s="218"/>
      <c r="J3884" s="218"/>
      <c r="M3884" s="218"/>
    </row>
    <row r="3885" spans="2:13" s="217" customFormat="1">
      <c r="B3885" s="218"/>
      <c r="J3885" s="218"/>
      <c r="M3885" s="218"/>
    </row>
    <row r="3886" spans="2:13" s="217" customFormat="1">
      <c r="B3886" s="218"/>
      <c r="J3886" s="218"/>
      <c r="M3886" s="218"/>
    </row>
    <row r="3887" spans="2:13" s="217" customFormat="1">
      <c r="B3887" s="218"/>
      <c r="J3887" s="218"/>
      <c r="M3887" s="218"/>
    </row>
    <row r="3888" spans="2:13" s="217" customFormat="1">
      <c r="B3888" s="218"/>
      <c r="J3888" s="218"/>
      <c r="M3888" s="218"/>
    </row>
    <row r="3889" spans="2:13" s="217" customFormat="1">
      <c r="B3889" s="218"/>
      <c r="J3889" s="218"/>
      <c r="M3889" s="218"/>
    </row>
    <row r="3890" spans="2:13" s="217" customFormat="1">
      <c r="B3890" s="218"/>
      <c r="J3890" s="218"/>
      <c r="M3890" s="218"/>
    </row>
    <row r="3891" spans="2:13" s="217" customFormat="1">
      <c r="B3891" s="218"/>
      <c r="J3891" s="218"/>
      <c r="M3891" s="218"/>
    </row>
    <row r="3892" spans="2:13" s="217" customFormat="1">
      <c r="B3892" s="218"/>
      <c r="J3892" s="218"/>
      <c r="M3892" s="218"/>
    </row>
    <row r="3893" spans="2:13" s="217" customFormat="1">
      <c r="B3893" s="218"/>
      <c r="J3893" s="218"/>
      <c r="M3893" s="218"/>
    </row>
    <row r="3894" spans="2:13" s="217" customFormat="1">
      <c r="B3894" s="218"/>
      <c r="J3894" s="218"/>
      <c r="M3894" s="218"/>
    </row>
    <row r="3895" spans="2:13" s="217" customFormat="1">
      <c r="B3895" s="218"/>
      <c r="J3895" s="218"/>
      <c r="M3895" s="218"/>
    </row>
    <row r="3896" spans="2:13" s="217" customFormat="1">
      <c r="B3896" s="218"/>
      <c r="J3896" s="218"/>
      <c r="M3896" s="218"/>
    </row>
    <row r="3897" spans="2:13" s="217" customFormat="1">
      <c r="B3897" s="218"/>
      <c r="J3897" s="218"/>
      <c r="M3897" s="218"/>
    </row>
    <row r="3898" spans="2:13" s="217" customFormat="1">
      <c r="B3898" s="218"/>
      <c r="J3898" s="218"/>
      <c r="M3898" s="218"/>
    </row>
    <row r="3899" spans="2:13" s="217" customFormat="1">
      <c r="B3899" s="218"/>
      <c r="J3899" s="218"/>
      <c r="M3899" s="218"/>
    </row>
    <row r="3900" spans="2:13" s="217" customFormat="1">
      <c r="B3900" s="218"/>
      <c r="J3900" s="218"/>
      <c r="M3900" s="218"/>
    </row>
    <row r="3901" spans="2:13" s="217" customFormat="1">
      <c r="B3901" s="218"/>
      <c r="J3901" s="218"/>
      <c r="M3901" s="218"/>
    </row>
    <row r="3902" spans="2:13" s="217" customFormat="1">
      <c r="B3902" s="218"/>
      <c r="J3902" s="218"/>
      <c r="M3902" s="218"/>
    </row>
    <row r="3903" spans="2:13" s="217" customFormat="1">
      <c r="B3903" s="218"/>
      <c r="J3903" s="218"/>
      <c r="M3903" s="218"/>
    </row>
    <row r="3904" spans="2:13" s="217" customFormat="1">
      <c r="B3904" s="218"/>
      <c r="J3904" s="218"/>
      <c r="M3904" s="218"/>
    </row>
    <row r="3905" spans="2:13" s="217" customFormat="1">
      <c r="B3905" s="218"/>
      <c r="J3905" s="218"/>
      <c r="M3905" s="218"/>
    </row>
    <row r="3906" spans="2:13" s="217" customFormat="1">
      <c r="B3906" s="218"/>
      <c r="J3906" s="218"/>
      <c r="M3906" s="218"/>
    </row>
    <row r="3907" spans="2:13" s="217" customFormat="1">
      <c r="B3907" s="218"/>
      <c r="J3907" s="218"/>
      <c r="M3907" s="218"/>
    </row>
    <row r="3908" spans="2:13" s="217" customFormat="1">
      <c r="B3908" s="218"/>
      <c r="J3908" s="218"/>
      <c r="M3908" s="218"/>
    </row>
    <row r="3909" spans="2:13" s="217" customFormat="1">
      <c r="B3909" s="218"/>
      <c r="J3909" s="218"/>
      <c r="M3909" s="218"/>
    </row>
    <row r="3910" spans="2:13" s="217" customFormat="1">
      <c r="B3910" s="218"/>
      <c r="J3910" s="218"/>
      <c r="M3910" s="218"/>
    </row>
    <row r="3911" spans="2:13" s="217" customFormat="1">
      <c r="B3911" s="218"/>
      <c r="J3911" s="218"/>
      <c r="M3911" s="218"/>
    </row>
    <row r="3912" spans="2:13" s="217" customFormat="1">
      <c r="B3912" s="218"/>
      <c r="J3912" s="218"/>
      <c r="M3912" s="218"/>
    </row>
    <row r="3913" spans="2:13" s="217" customFormat="1">
      <c r="B3913" s="218"/>
      <c r="J3913" s="218"/>
      <c r="M3913" s="218"/>
    </row>
    <row r="3914" spans="2:13" s="217" customFormat="1">
      <c r="B3914" s="218"/>
      <c r="J3914" s="218"/>
      <c r="M3914" s="218"/>
    </row>
    <row r="3915" spans="2:13" s="217" customFormat="1">
      <c r="B3915" s="218"/>
      <c r="J3915" s="218"/>
      <c r="M3915" s="218"/>
    </row>
    <row r="3916" spans="2:13" s="217" customFormat="1">
      <c r="B3916" s="218"/>
      <c r="J3916" s="218"/>
      <c r="M3916" s="218"/>
    </row>
    <row r="3917" spans="2:13" s="217" customFormat="1">
      <c r="B3917" s="218"/>
      <c r="J3917" s="218"/>
      <c r="M3917" s="218"/>
    </row>
    <row r="3918" spans="2:13" s="217" customFormat="1">
      <c r="B3918" s="218"/>
      <c r="J3918" s="218"/>
      <c r="M3918" s="218"/>
    </row>
    <row r="3919" spans="2:13" s="217" customFormat="1">
      <c r="B3919" s="218"/>
      <c r="J3919" s="218"/>
      <c r="M3919" s="218"/>
    </row>
    <row r="3920" spans="2:13" s="217" customFormat="1">
      <c r="B3920" s="218"/>
      <c r="J3920" s="218"/>
      <c r="M3920" s="218"/>
    </row>
    <row r="3921" spans="2:13" s="217" customFormat="1">
      <c r="B3921" s="218"/>
      <c r="J3921" s="218"/>
      <c r="M3921" s="218"/>
    </row>
    <row r="3922" spans="2:13" s="217" customFormat="1">
      <c r="B3922" s="218"/>
      <c r="J3922" s="218"/>
      <c r="M3922" s="218"/>
    </row>
    <row r="3923" spans="2:13" s="217" customFormat="1">
      <c r="B3923" s="218"/>
      <c r="J3923" s="218"/>
      <c r="M3923" s="218"/>
    </row>
    <row r="3924" spans="2:13" s="217" customFormat="1">
      <c r="B3924" s="218"/>
      <c r="J3924" s="218"/>
      <c r="M3924" s="218"/>
    </row>
    <row r="3925" spans="2:13" s="217" customFormat="1">
      <c r="B3925" s="218"/>
      <c r="J3925" s="218"/>
      <c r="M3925" s="218"/>
    </row>
    <row r="3926" spans="2:13" s="217" customFormat="1">
      <c r="B3926" s="218"/>
      <c r="J3926" s="218"/>
      <c r="M3926" s="218"/>
    </row>
    <row r="3927" spans="2:13" s="217" customFormat="1">
      <c r="B3927" s="218"/>
      <c r="J3927" s="218"/>
      <c r="M3927" s="218"/>
    </row>
    <row r="3928" spans="2:13" s="217" customFormat="1">
      <c r="B3928" s="218"/>
      <c r="J3928" s="218"/>
      <c r="M3928" s="218"/>
    </row>
    <row r="3929" spans="2:13" s="217" customFormat="1">
      <c r="B3929" s="218"/>
      <c r="J3929" s="218"/>
      <c r="M3929" s="218"/>
    </row>
    <row r="3930" spans="2:13" s="217" customFormat="1">
      <c r="B3930" s="218"/>
      <c r="J3930" s="218"/>
      <c r="M3930" s="218"/>
    </row>
    <row r="3931" spans="2:13" s="217" customFormat="1">
      <c r="B3931" s="218"/>
      <c r="J3931" s="218"/>
      <c r="M3931" s="218"/>
    </row>
    <row r="3932" spans="2:13" s="217" customFormat="1">
      <c r="B3932" s="218"/>
      <c r="J3932" s="218"/>
      <c r="M3932" s="218"/>
    </row>
    <row r="3933" spans="2:13" s="217" customFormat="1">
      <c r="B3933" s="218"/>
      <c r="J3933" s="218"/>
      <c r="M3933" s="218"/>
    </row>
    <row r="3934" spans="2:13" s="217" customFormat="1">
      <c r="B3934" s="218"/>
      <c r="J3934" s="218"/>
      <c r="M3934" s="218"/>
    </row>
    <row r="3935" spans="2:13" s="217" customFormat="1">
      <c r="B3935" s="218"/>
      <c r="J3935" s="218"/>
      <c r="M3935" s="218"/>
    </row>
    <row r="3936" spans="2:13" s="217" customFormat="1">
      <c r="B3936" s="218"/>
      <c r="J3936" s="218"/>
      <c r="M3936" s="218"/>
    </row>
    <row r="3937" spans="2:13" s="217" customFormat="1">
      <c r="B3937" s="218"/>
      <c r="J3937" s="218"/>
      <c r="M3937" s="218"/>
    </row>
    <row r="3938" spans="2:13" s="217" customFormat="1">
      <c r="B3938" s="218"/>
      <c r="J3938" s="218"/>
      <c r="M3938" s="218"/>
    </row>
    <row r="3939" spans="2:13" s="217" customFormat="1">
      <c r="B3939" s="218"/>
      <c r="J3939" s="218"/>
      <c r="M3939" s="218"/>
    </row>
    <row r="3940" spans="2:13" s="217" customFormat="1">
      <c r="B3940" s="218"/>
      <c r="J3940" s="218"/>
      <c r="M3940" s="218"/>
    </row>
    <row r="3941" spans="2:13" s="217" customFormat="1">
      <c r="B3941" s="218"/>
      <c r="J3941" s="218"/>
      <c r="M3941" s="218"/>
    </row>
    <row r="3942" spans="2:13" s="217" customFormat="1">
      <c r="B3942" s="218"/>
      <c r="J3942" s="218"/>
      <c r="M3942" s="218"/>
    </row>
    <row r="3943" spans="2:13" s="217" customFormat="1">
      <c r="B3943" s="218"/>
      <c r="J3943" s="218"/>
      <c r="M3943" s="218"/>
    </row>
    <row r="3944" spans="2:13" s="217" customFormat="1">
      <c r="B3944" s="218"/>
      <c r="J3944" s="218"/>
      <c r="M3944" s="218"/>
    </row>
    <row r="3945" spans="2:13" s="217" customFormat="1">
      <c r="B3945" s="218"/>
      <c r="J3945" s="218"/>
      <c r="M3945" s="218"/>
    </row>
    <row r="3946" spans="2:13" s="217" customFormat="1">
      <c r="B3946" s="218"/>
      <c r="J3946" s="218"/>
      <c r="M3946" s="218"/>
    </row>
    <row r="3947" spans="2:13" s="217" customFormat="1">
      <c r="B3947" s="218"/>
      <c r="J3947" s="218"/>
      <c r="M3947" s="218"/>
    </row>
    <row r="3948" spans="2:13" s="217" customFormat="1">
      <c r="B3948" s="218"/>
      <c r="J3948" s="218"/>
      <c r="M3948" s="218"/>
    </row>
    <row r="3949" spans="2:13" s="217" customFormat="1">
      <c r="B3949" s="218"/>
      <c r="J3949" s="218"/>
      <c r="M3949" s="218"/>
    </row>
    <row r="3950" spans="2:13" s="217" customFormat="1">
      <c r="B3950" s="218"/>
      <c r="J3950" s="218"/>
      <c r="M3950" s="218"/>
    </row>
    <row r="3951" spans="2:13" s="217" customFormat="1">
      <c r="B3951" s="218"/>
      <c r="J3951" s="218"/>
      <c r="M3951" s="218"/>
    </row>
    <row r="3952" spans="2:13" s="217" customFormat="1">
      <c r="B3952" s="218"/>
      <c r="J3952" s="218"/>
      <c r="M3952" s="218"/>
    </row>
    <row r="3953" spans="2:13" s="217" customFormat="1">
      <c r="B3953" s="218"/>
      <c r="J3953" s="218"/>
      <c r="M3953" s="218"/>
    </row>
    <row r="3954" spans="2:13" s="217" customFormat="1">
      <c r="B3954" s="218"/>
      <c r="J3954" s="218"/>
      <c r="M3954" s="218"/>
    </row>
    <row r="3955" spans="2:13" s="217" customFormat="1">
      <c r="B3955" s="218"/>
      <c r="J3955" s="218"/>
      <c r="M3955" s="218"/>
    </row>
    <row r="3956" spans="2:13" s="217" customFormat="1">
      <c r="B3956" s="218"/>
      <c r="J3956" s="218"/>
      <c r="M3956" s="218"/>
    </row>
    <row r="3957" spans="2:13" s="217" customFormat="1">
      <c r="B3957" s="218"/>
      <c r="J3957" s="218"/>
      <c r="M3957" s="218"/>
    </row>
    <row r="3958" spans="2:13" s="217" customFormat="1">
      <c r="B3958" s="218"/>
      <c r="J3958" s="218"/>
      <c r="M3958" s="218"/>
    </row>
    <row r="3959" spans="2:13" s="217" customFormat="1">
      <c r="B3959" s="218"/>
      <c r="J3959" s="218"/>
      <c r="M3959" s="218"/>
    </row>
    <row r="3960" spans="2:13" s="217" customFormat="1">
      <c r="B3960" s="218"/>
      <c r="J3960" s="218"/>
      <c r="M3960" s="218"/>
    </row>
    <row r="3961" spans="2:13" s="217" customFormat="1">
      <c r="B3961" s="218"/>
      <c r="J3961" s="218"/>
      <c r="M3961" s="218"/>
    </row>
    <row r="3962" spans="2:13" s="217" customFormat="1">
      <c r="B3962" s="218"/>
      <c r="J3962" s="218"/>
      <c r="M3962" s="218"/>
    </row>
    <row r="3963" spans="2:13" s="217" customFormat="1">
      <c r="B3963" s="218"/>
      <c r="J3963" s="218"/>
      <c r="M3963" s="218"/>
    </row>
    <row r="3964" spans="2:13" s="217" customFormat="1">
      <c r="B3964" s="218"/>
      <c r="J3964" s="218"/>
      <c r="M3964" s="218"/>
    </row>
    <row r="3965" spans="2:13" s="217" customFormat="1">
      <c r="B3965" s="218"/>
      <c r="J3965" s="218"/>
      <c r="M3965" s="218"/>
    </row>
    <row r="3966" spans="2:13" s="217" customFormat="1">
      <c r="B3966" s="218"/>
      <c r="J3966" s="218"/>
      <c r="M3966" s="218"/>
    </row>
    <row r="3967" spans="2:13" s="217" customFormat="1">
      <c r="B3967" s="218"/>
      <c r="J3967" s="218"/>
      <c r="M3967" s="218"/>
    </row>
    <row r="3968" spans="2:13" s="217" customFormat="1">
      <c r="B3968" s="218"/>
      <c r="J3968" s="218"/>
      <c r="M3968" s="218"/>
    </row>
    <row r="3969" spans="2:13" s="217" customFormat="1">
      <c r="B3969" s="218"/>
      <c r="J3969" s="218"/>
      <c r="M3969" s="218"/>
    </row>
    <row r="3970" spans="2:13" s="217" customFormat="1">
      <c r="B3970" s="218"/>
      <c r="J3970" s="218"/>
      <c r="M3970" s="218"/>
    </row>
    <row r="3971" spans="2:13" s="217" customFormat="1">
      <c r="B3971" s="218"/>
      <c r="J3971" s="218"/>
      <c r="M3971" s="218"/>
    </row>
    <row r="3972" spans="2:13" s="217" customFormat="1">
      <c r="B3972" s="218"/>
      <c r="J3972" s="218"/>
      <c r="M3972" s="218"/>
    </row>
    <row r="3973" spans="2:13" s="217" customFormat="1">
      <c r="B3973" s="218"/>
      <c r="J3973" s="218"/>
      <c r="M3973" s="218"/>
    </row>
    <row r="3974" spans="2:13" s="217" customFormat="1">
      <c r="B3974" s="218"/>
      <c r="J3974" s="218"/>
      <c r="M3974" s="218"/>
    </row>
    <row r="3975" spans="2:13" s="217" customFormat="1">
      <c r="B3975" s="218"/>
      <c r="J3975" s="218"/>
      <c r="M3975" s="218"/>
    </row>
    <row r="3976" spans="2:13" s="217" customFormat="1">
      <c r="B3976" s="218"/>
      <c r="J3976" s="218"/>
      <c r="M3976" s="218"/>
    </row>
    <row r="3977" spans="2:13" s="217" customFormat="1">
      <c r="B3977" s="218"/>
      <c r="J3977" s="218"/>
      <c r="M3977" s="218"/>
    </row>
    <row r="3978" spans="2:13" s="217" customFormat="1">
      <c r="B3978" s="218"/>
      <c r="J3978" s="218"/>
      <c r="M3978" s="218"/>
    </row>
    <row r="3979" spans="2:13" s="217" customFormat="1">
      <c r="B3979" s="218"/>
      <c r="J3979" s="218"/>
      <c r="M3979" s="218"/>
    </row>
    <row r="3980" spans="2:13" s="217" customFormat="1">
      <c r="B3980" s="218"/>
      <c r="J3980" s="218"/>
      <c r="M3980" s="218"/>
    </row>
    <row r="3981" spans="2:13" s="217" customFormat="1">
      <c r="B3981" s="218"/>
      <c r="J3981" s="218"/>
      <c r="M3981" s="218"/>
    </row>
    <row r="3982" spans="2:13" s="217" customFormat="1">
      <c r="B3982" s="218"/>
      <c r="J3982" s="218"/>
      <c r="M3982" s="218"/>
    </row>
    <row r="3983" spans="2:13" s="217" customFormat="1">
      <c r="B3983" s="218"/>
      <c r="J3983" s="218"/>
      <c r="M3983" s="218"/>
    </row>
    <row r="3984" spans="2:13" s="217" customFormat="1">
      <c r="B3984" s="218"/>
      <c r="J3984" s="218"/>
      <c r="M3984" s="218"/>
    </row>
    <row r="3985" spans="2:13" s="217" customFormat="1">
      <c r="B3985" s="218"/>
      <c r="J3985" s="218"/>
      <c r="M3985" s="218"/>
    </row>
    <row r="3986" spans="2:13" s="217" customFormat="1">
      <c r="B3986" s="218"/>
      <c r="J3986" s="218"/>
      <c r="M3986" s="218"/>
    </row>
    <row r="3987" spans="2:13" s="217" customFormat="1">
      <c r="B3987" s="218"/>
      <c r="J3987" s="218"/>
      <c r="M3987" s="218"/>
    </row>
    <row r="3988" spans="2:13" s="217" customFormat="1">
      <c r="B3988" s="218"/>
      <c r="J3988" s="218"/>
      <c r="M3988" s="218"/>
    </row>
    <row r="3989" spans="2:13" s="217" customFormat="1">
      <c r="B3989" s="218"/>
      <c r="J3989" s="218"/>
      <c r="M3989" s="218"/>
    </row>
    <row r="3990" spans="2:13" s="217" customFormat="1">
      <c r="B3990" s="218"/>
      <c r="J3990" s="218"/>
      <c r="M3990" s="218"/>
    </row>
    <row r="3991" spans="2:13" s="217" customFormat="1">
      <c r="B3991" s="218"/>
      <c r="J3991" s="218"/>
      <c r="M3991" s="218"/>
    </row>
    <row r="3992" spans="2:13" s="217" customFormat="1">
      <c r="B3992" s="218"/>
      <c r="J3992" s="218"/>
      <c r="M3992" s="218"/>
    </row>
    <row r="3993" spans="2:13" s="217" customFormat="1">
      <c r="B3993" s="218"/>
      <c r="J3993" s="218"/>
      <c r="M3993" s="218"/>
    </row>
    <row r="3994" spans="2:13" s="217" customFormat="1">
      <c r="B3994" s="218"/>
      <c r="J3994" s="218"/>
      <c r="M3994" s="218"/>
    </row>
    <row r="3995" spans="2:13" s="217" customFormat="1">
      <c r="B3995" s="218"/>
      <c r="J3995" s="218"/>
      <c r="M3995" s="218"/>
    </row>
    <row r="3996" spans="2:13" s="217" customFormat="1">
      <c r="B3996" s="218"/>
      <c r="J3996" s="218"/>
      <c r="M3996" s="218"/>
    </row>
    <row r="3997" spans="2:13" s="217" customFormat="1">
      <c r="B3997" s="218"/>
      <c r="J3997" s="218"/>
      <c r="M3997" s="218"/>
    </row>
    <row r="3998" spans="2:13" s="217" customFormat="1">
      <c r="B3998" s="218"/>
      <c r="J3998" s="218"/>
      <c r="M3998" s="218"/>
    </row>
    <row r="3999" spans="2:13" s="217" customFormat="1">
      <c r="B3999" s="218"/>
      <c r="J3999" s="218"/>
      <c r="M3999" s="218"/>
    </row>
    <row r="4000" spans="2:13" s="217" customFormat="1">
      <c r="B4000" s="218"/>
      <c r="J4000" s="218"/>
      <c r="M4000" s="218"/>
    </row>
    <row r="4001" spans="2:13" s="217" customFormat="1">
      <c r="B4001" s="218"/>
      <c r="J4001" s="218"/>
      <c r="M4001" s="218"/>
    </row>
    <row r="4002" spans="2:13" s="217" customFormat="1">
      <c r="B4002" s="218"/>
      <c r="J4002" s="218"/>
      <c r="M4002" s="218"/>
    </row>
    <row r="4003" spans="2:13" s="217" customFormat="1">
      <c r="B4003" s="218"/>
      <c r="J4003" s="218"/>
      <c r="M4003" s="218"/>
    </row>
    <row r="4004" spans="2:13" s="217" customFormat="1">
      <c r="B4004" s="218"/>
      <c r="J4004" s="218"/>
      <c r="M4004" s="218"/>
    </row>
    <row r="4005" spans="2:13" s="217" customFormat="1">
      <c r="B4005" s="218"/>
      <c r="J4005" s="218"/>
      <c r="M4005" s="218"/>
    </row>
    <row r="4006" spans="2:13" s="217" customFormat="1">
      <c r="B4006" s="218"/>
      <c r="J4006" s="218"/>
      <c r="M4006" s="218"/>
    </row>
    <row r="4007" spans="2:13" s="217" customFormat="1">
      <c r="B4007" s="218"/>
      <c r="J4007" s="218"/>
      <c r="M4007" s="218"/>
    </row>
    <row r="4008" spans="2:13" s="217" customFormat="1">
      <c r="B4008" s="218"/>
      <c r="J4008" s="218"/>
      <c r="M4008" s="218"/>
    </row>
    <row r="4009" spans="2:13" s="217" customFormat="1">
      <c r="B4009" s="218"/>
      <c r="J4009" s="218"/>
      <c r="M4009" s="218"/>
    </row>
    <row r="4010" spans="2:13" s="217" customFormat="1">
      <c r="B4010" s="218"/>
      <c r="J4010" s="218"/>
      <c r="M4010" s="218"/>
    </row>
    <row r="4011" spans="2:13" s="217" customFormat="1">
      <c r="B4011" s="218"/>
      <c r="J4011" s="218"/>
      <c r="M4011" s="218"/>
    </row>
    <row r="4012" spans="2:13" s="217" customFormat="1">
      <c r="B4012" s="218"/>
      <c r="J4012" s="218"/>
      <c r="M4012" s="218"/>
    </row>
    <row r="4013" spans="2:13" s="217" customFormat="1">
      <c r="B4013" s="218"/>
      <c r="J4013" s="218"/>
      <c r="M4013" s="218"/>
    </row>
    <row r="4014" spans="2:13" s="217" customFormat="1">
      <c r="B4014" s="218"/>
      <c r="J4014" s="218"/>
      <c r="M4014" s="218"/>
    </row>
    <row r="4015" spans="2:13" s="217" customFormat="1">
      <c r="B4015" s="218"/>
      <c r="J4015" s="218"/>
      <c r="M4015" s="218"/>
    </row>
    <row r="4016" spans="2:13" s="217" customFormat="1">
      <c r="B4016" s="218"/>
      <c r="J4016" s="218"/>
      <c r="M4016" s="218"/>
    </row>
    <row r="4017" spans="2:13" s="217" customFormat="1">
      <c r="B4017" s="218"/>
      <c r="J4017" s="218"/>
      <c r="M4017" s="218"/>
    </row>
    <row r="4018" spans="2:13" s="217" customFormat="1">
      <c r="B4018" s="218"/>
      <c r="J4018" s="218"/>
      <c r="M4018" s="218"/>
    </row>
    <row r="4019" spans="2:13" s="217" customFormat="1">
      <c r="B4019" s="218"/>
      <c r="J4019" s="218"/>
      <c r="M4019" s="218"/>
    </row>
    <row r="4020" spans="2:13" s="217" customFormat="1">
      <c r="B4020" s="218"/>
      <c r="J4020" s="218"/>
      <c r="M4020" s="218"/>
    </row>
    <row r="4021" spans="2:13" s="217" customFormat="1">
      <c r="B4021" s="218"/>
      <c r="J4021" s="218"/>
      <c r="M4021" s="218"/>
    </row>
    <row r="4022" spans="2:13" s="217" customFormat="1">
      <c r="B4022" s="218"/>
      <c r="J4022" s="218"/>
      <c r="M4022" s="218"/>
    </row>
    <row r="4023" spans="2:13" s="217" customFormat="1">
      <c r="B4023" s="218"/>
      <c r="J4023" s="218"/>
      <c r="M4023" s="218"/>
    </row>
    <row r="4024" spans="2:13" s="217" customFormat="1">
      <c r="B4024" s="218"/>
      <c r="J4024" s="218"/>
      <c r="M4024" s="218"/>
    </row>
    <row r="4025" spans="2:13" s="217" customFormat="1">
      <c r="B4025" s="218"/>
      <c r="J4025" s="218"/>
      <c r="M4025" s="218"/>
    </row>
    <row r="4026" spans="2:13" s="217" customFormat="1">
      <c r="B4026" s="218"/>
      <c r="J4026" s="218"/>
      <c r="M4026" s="218"/>
    </row>
    <row r="4027" spans="2:13" s="217" customFormat="1">
      <c r="B4027" s="218"/>
      <c r="J4027" s="218"/>
      <c r="M4027" s="218"/>
    </row>
    <row r="4028" spans="2:13" s="217" customFormat="1">
      <c r="B4028" s="218"/>
      <c r="J4028" s="218"/>
      <c r="M4028" s="218"/>
    </row>
    <row r="4029" spans="2:13" s="217" customFormat="1">
      <c r="B4029" s="218"/>
      <c r="J4029" s="218"/>
      <c r="M4029" s="218"/>
    </row>
    <row r="4030" spans="2:13" s="217" customFormat="1">
      <c r="B4030" s="218"/>
      <c r="J4030" s="218"/>
      <c r="M4030" s="218"/>
    </row>
    <row r="4031" spans="2:13" s="217" customFormat="1">
      <c r="B4031" s="218"/>
      <c r="J4031" s="218"/>
      <c r="M4031" s="218"/>
    </row>
    <row r="4032" spans="2:13" s="217" customFormat="1">
      <c r="B4032" s="218"/>
      <c r="J4032" s="218"/>
      <c r="M4032" s="218"/>
    </row>
    <row r="4033" spans="2:13" s="217" customFormat="1">
      <c r="B4033" s="218"/>
      <c r="J4033" s="218"/>
      <c r="M4033" s="218"/>
    </row>
    <row r="4034" spans="2:13" s="217" customFormat="1">
      <c r="B4034" s="218"/>
      <c r="J4034" s="218"/>
      <c r="M4034" s="218"/>
    </row>
    <row r="4035" spans="2:13" s="217" customFormat="1">
      <c r="B4035" s="218"/>
      <c r="J4035" s="218"/>
      <c r="M4035" s="218"/>
    </row>
    <row r="4036" spans="2:13" s="217" customFormat="1">
      <c r="B4036" s="218"/>
      <c r="J4036" s="218"/>
      <c r="M4036" s="218"/>
    </row>
    <row r="4037" spans="2:13" s="217" customFormat="1">
      <c r="B4037" s="218"/>
      <c r="J4037" s="218"/>
      <c r="M4037" s="218"/>
    </row>
    <row r="4038" spans="2:13" s="217" customFormat="1">
      <c r="B4038" s="218"/>
      <c r="J4038" s="218"/>
      <c r="M4038" s="218"/>
    </row>
    <row r="4039" spans="2:13" s="217" customFormat="1">
      <c r="B4039" s="218"/>
      <c r="J4039" s="218"/>
      <c r="M4039" s="218"/>
    </row>
    <row r="4040" spans="2:13" s="217" customFormat="1">
      <c r="B4040" s="218"/>
      <c r="J4040" s="218"/>
      <c r="M4040" s="218"/>
    </row>
    <row r="4041" spans="2:13" s="217" customFormat="1">
      <c r="B4041" s="218"/>
      <c r="J4041" s="218"/>
      <c r="M4041" s="218"/>
    </row>
    <row r="4042" spans="2:13" s="217" customFormat="1">
      <c r="B4042" s="218"/>
      <c r="J4042" s="218"/>
      <c r="M4042" s="218"/>
    </row>
    <row r="4043" spans="2:13" s="217" customFormat="1">
      <c r="B4043" s="218"/>
      <c r="J4043" s="218"/>
      <c r="M4043" s="218"/>
    </row>
    <row r="4044" spans="2:13" s="217" customFormat="1">
      <c r="B4044" s="218"/>
      <c r="J4044" s="218"/>
      <c r="M4044" s="218"/>
    </row>
    <row r="4045" spans="2:13" s="217" customFormat="1">
      <c r="B4045" s="218"/>
      <c r="J4045" s="218"/>
      <c r="M4045" s="218"/>
    </row>
    <row r="4046" spans="2:13" s="217" customFormat="1">
      <c r="B4046" s="218"/>
      <c r="J4046" s="218"/>
      <c r="M4046" s="218"/>
    </row>
    <row r="4047" spans="2:13" s="217" customFormat="1">
      <c r="B4047" s="218"/>
      <c r="J4047" s="218"/>
      <c r="M4047" s="218"/>
    </row>
    <row r="4048" spans="2:13" s="217" customFormat="1">
      <c r="B4048" s="218"/>
      <c r="J4048" s="218"/>
      <c r="M4048" s="218"/>
    </row>
    <row r="4049" spans="2:13" s="217" customFormat="1">
      <c r="B4049" s="218"/>
      <c r="J4049" s="218"/>
      <c r="M4049" s="218"/>
    </row>
    <row r="4050" spans="2:13" s="217" customFormat="1">
      <c r="B4050" s="218"/>
      <c r="J4050" s="218"/>
      <c r="M4050" s="218"/>
    </row>
    <row r="4051" spans="2:13" s="217" customFormat="1">
      <c r="B4051" s="218"/>
      <c r="J4051" s="218"/>
      <c r="M4051" s="218"/>
    </row>
    <row r="4052" spans="2:13" s="217" customFormat="1">
      <c r="B4052" s="218"/>
      <c r="J4052" s="218"/>
      <c r="M4052" s="218"/>
    </row>
    <row r="4053" spans="2:13" s="217" customFormat="1">
      <c r="B4053" s="218"/>
      <c r="J4053" s="218"/>
      <c r="M4053" s="218"/>
    </row>
    <row r="4054" spans="2:13" s="217" customFormat="1">
      <c r="B4054" s="218"/>
      <c r="J4054" s="218"/>
      <c r="M4054" s="218"/>
    </row>
    <row r="4055" spans="2:13" s="217" customFormat="1">
      <c r="B4055" s="218"/>
      <c r="J4055" s="218"/>
      <c r="M4055" s="218"/>
    </row>
    <row r="4056" spans="2:13" s="217" customFormat="1">
      <c r="B4056" s="218"/>
      <c r="J4056" s="218"/>
      <c r="M4056" s="218"/>
    </row>
    <row r="4057" spans="2:13" s="217" customFormat="1">
      <c r="B4057" s="218"/>
      <c r="J4057" s="218"/>
      <c r="M4057" s="218"/>
    </row>
    <row r="4058" spans="2:13" s="217" customFormat="1">
      <c r="B4058" s="218"/>
      <c r="J4058" s="218"/>
      <c r="M4058" s="218"/>
    </row>
    <row r="4059" spans="2:13" s="217" customFormat="1">
      <c r="B4059" s="218"/>
      <c r="J4059" s="218"/>
      <c r="M4059" s="218"/>
    </row>
    <row r="4060" spans="2:13" s="217" customFormat="1">
      <c r="B4060" s="218"/>
      <c r="J4060" s="218"/>
      <c r="M4060" s="218"/>
    </row>
    <row r="4061" spans="2:13" s="217" customFormat="1">
      <c r="B4061" s="218"/>
      <c r="J4061" s="218"/>
      <c r="M4061" s="218"/>
    </row>
    <row r="4062" spans="2:13" s="217" customFormat="1">
      <c r="B4062" s="218"/>
      <c r="J4062" s="218"/>
      <c r="M4062" s="218"/>
    </row>
    <row r="4063" spans="2:13" s="217" customFormat="1">
      <c r="B4063" s="218"/>
      <c r="J4063" s="218"/>
      <c r="M4063" s="218"/>
    </row>
    <row r="4064" spans="2:13" s="217" customFormat="1">
      <c r="B4064" s="218"/>
      <c r="J4064" s="218"/>
      <c r="M4064" s="218"/>
    </row>
    <row r="4065" spans="2:13" s="217" customFormat="1">
      <c r="B4065" s="218"/>
      <c r="J4065" s="218"/>
      <c r="M4065" s="218"/>
    </row>
    <row r="4066" spans="2:13" s="217" customFormat="1">
      <c r="B4066" s="218"/>
      <c r="J4066" s="218"/>
      <c r="M4066" s="218"/>
    </row>
    <row r="4067" spans="2:13" s="217" customFormat="1">
      <c r="B4067" s="218"/>
      <c r="J4067" s="218"/>
      <c r="M4067" s="218"/>
    </row>
    <row r="4068" spans="2:13" s="217" customFormat="1">
      <c r="B4068" s="218"/>
      <c r="J4068" s="218"/>
      <c r="M4068" s="218"/>
    </row>
    <row r="4069" spans="2:13" s="217" customFormat="1">
      <c r="B4069" s="218"/>
      <c r="J4069" s="218"/>
      <c r="M4069" s="218"/>
    </row>
    <row r="4070" spans="2:13" s="217" customFormat="1">
      <c r="B4070" s="218"/>
      <c r="J4070" s="218"/>
      <c r="M4070" s="218"/>
    </row>
    <row r="4071" spans="2:13" s="217" customFormat="1">
      <c r="B4071" s="218"/>
      <c r="J4071" s="218"/>
      <c r="M4071" s="218"/>
    </row>
    <row r="4072" spans="2:13" s="217" customFormat="1">
      <c r="B4072" s="218"/>
      <c r="J4072" s="218"/>
      <c r="M4072" s="218"/>
    </row>
    <row r="4073" spans="2:13" s="217" customFormat="1">
      <c r="B4073" s="218"/>
      <c r="J4073" s="218"/>
      <c r="M4073" s="218"/>
    </row>
    <row r="4074" spans="2:13" s="217" customFormat="1">
      <c r="B4074" s="218"/>
      <c r="J4074" s="218"/>
      <c r="M4074" s="218"/>
    </row>
    <row r="4075" spans="2:13" s="217" customFormat="1">
      <c r="B4075" s="218"/>
      <c r="J4075" s="218"/>
      <c r="M4075" s="218"/>
    </row>
    <row r="4076" spans="2:13" s="217" customFormat="1">
      <c r="B4076" s="218"/>
      <c r="J4076" s="218"/>
      <c r="M4076" s="218"/>
    </row>
    <row r="4077" spans="2:13" s="217" customFormat="1">
      <c r="B4077" s="218"/>
      <c r="J4077" s="218"/>
      <c r="M4077" s="218"/>
    </row>
    <row r="4078" spans="2:13" s="217" customFormat="1">
      <c r="B4078" s="218"/>
      <c r="J4078" s="218"/>
      <c r="M4078" s="218"/>
    </row>
    <row r="4079" spans="2:13" s="217" customFormat="1">
      <c r="B4079" s="218"/>
      <c r="J4079" s="218"/>
      <c r="M4079" s="218"/>
    </row>
    <row r="4080" spans="2:13" s="217" customFormat="1">
      <c r="B4080" s="218"/>
      <c r="J4080" s="218"/>
      <c r="M4080" s="218"/>
    </row>
    <row r="4081" spans="2:13" s="217" customFormat="1">
      <c r="B4081" s="218"/>
      <c r="J4081" s="218"/>
      <c r="M4081" s="218"/>
    </row>
    <row r="4082" spans="2:13" s="217" customFormat="1">
      <c r="B4082" s="218"/>
      <c r="J4082" s="218"/>
      <c r="M4082" s="218"/>
    </row>
    <row r="4083" spans="2:13" s="217" customFormat="1">
      <c r="B4083" s="218"/>
      <c r="J4083" s="218"/>
      <c r="M4083" s="218"/>
    </row>
    <row r="4084" spans="2:13" s="217" customFormat="1">
      <c r="B4084" s="218"/>
      <c r="J4084" s="218"/>
      <c r="M4084" s="218"/>
    </row>
    <row r="4085" spans="2:13" s="217" customFormat="1">
      <c r="B4085" s="218"/>
      <c r="J4085" s="218"/>
      <c r="M4085" s="218"/>
    </row>
    <row r="4086" spans="2:13" s="217" customFormat="1">
      <c r="B4086" s="218"/>
      <c r="J4086" s="218"/>
      <c r="M4086" s="218"/>
    </row>
    <row r="4087" spans="2:13" s="217" customFormat="1">
      <c r="B4087" s="218"/>
      <c r="J4087" s="218"/>
      <c r="M4087" s="218"/>
    </row>
    <row r="4088" spans="2:13" s="217" customFormat="1">
      <c r="B4088" s="218"/>
      <c r="J4088" s="218"/>
      <c r="M4088" s="218"/>
    </row>
    <row r="4089" spans="2:13" s="217" customFormat="1">
      <c r="B4089" s="218"/>
      <c r="J4089" s="218"/>
      <c r="M4089" s="218"/>
    </row>
    <row r="4090" spans="2:13" s="217" customFormat="1">
      <c r="B4090" s="218"/>
      <c r="J4090" s="218"/>
      <c r="M4090" s="218"/>
    </row>
    <row r="4091" spans="2:13" s="217" customFormat="1">
      <c r="B4091" s="218"/>
      <c r="J4091" s="218"/>
      <c r="M4091" s="218"/>
    </row>
    <row r="4092" spans="2:13" s="217" customFormat="1">
      <c r="B4092" s="218"/>
      <c r="J4092" s="218"/>
      <c r="M4092" s="218"/>
    </row>
    <row r="4093" spans="2:13" s="217" customFormat="1">
      <c r="B4093" s="218"/>
      <c r="J4093" s="218"/>
      <c r="M4093" s="218"/>
    </row>
    <row r="4094" spans="2:13" s="217" customFormat="1">
      <c r="B4094" s="218"/>
      <c r="J4094" s="218"/>
      <c r="M4094" s="218"/>
    </row>
    <row r="4095" spans="2:13" s="217" customFormat="1">
      <c r="B4095" s="218"/>
      <c r="J4095" s="218"/>
      <c r="M4095" s="218"/>
    </row>
    <row r="4096" spans="2:13" s="217" customFormat="1">
      <c r="B4096" s="218"/>
      <c r="J4096" s="218"/>
      <c r="M4096" s="218"/>
    </row>
    <row r="4097" spans="2:13" s="217" customFormat="1">
      <c r="B4097" s="218"/>
      <c r="J4097" s="218"/>
      <c r="M4097" s="218"/>
    </row>
    <row r="4098" spans="2:13" s="217" customFormat="1">
      <c r="B4098" s="218"/>
      <c r="J4098" s="218"/>
      <c r="M4098" s="218"/>
    </row>
    <row r="4099" spans="2:13" s="217" customFormat="1">
      <c r="B4099" s="218"/>
      <c r="J4099" s="218"/>
      <c r="M4099" s="218"/>
    </row>
    <row r="4100" spans="2:13" s="217" customFormat="1">
      <c r="B4100" s="218"/>
      <c r="J4100" s="218"/>
      <c r="M4100" s="218"/>
    </row>
    <row r="4101" spans="2:13" s="217" customFormat="1">
      <c r="B4101" s="218"/>
      <c r="J4101" s="218"/>
      <c r="M4101" s="218"/>
    </row>
    <row r="4102" spans="2:13" s="217" customFormat="1">
      <c r="B4102" s="218"/>
      <c r="J4102" s="218"/>
      <c r="M4102" s="218"/>
    </row>
    <row r="4103" spans="2:13" s="217" customFormat="1">
      <c r="B4103" s="218"/>
      <c r="J4103" s="218"/>
      <c r="M4103" s="218"/>
    </row>
    <row r="4104" spans="2:13" s="217" customFormat="1">
      <c r="B4104" s="218"/>
      <c r="J4104" s="218"/>
      <c r="M4104" s="218"/>
    </row>
    <row r="4105" spans="2:13" s="217" customFormat="1">
      <c r="B4105" s="218"/>
      <c r="J4105" s="218"/>
      <c r="M4105" s="218"/>
    </row>
    <row r="4106" spans="2:13" s="217" customFormat="1">
      <c r="B4106" s="218"/>
      <c r="J4106" s="218"/>
      <c r="M4106" s="218"/>
    </row>
    <row r="4107" spans="2:13" s="217" customFormat="1">
      <c r="B4107" s="218"/>
      <c r="J4107" s="218"/>
      <c r="M4107" s="218"/>
    </row>
    <row r="4108" spans="2:13" s="217" customFormat="1">
      <c r="B4108" s="218"/>
      <c r="J4108" s="218"/>
      <c r="M4108" s="218"/>
    </row>
    <row r="4109" spans="2:13" s="217" customFormat="1">
      <c r="B4109" s="218"/>
      <c r="J4109" s="218"/>
      <c r="M4109" s="218"/>
    </row>
    <row r="4110" spans="2:13" s="217" customFormat="1">
      <c r="B4110" s="218"/>
      <c r="J4110" s="218"/>
      <c r="M4110" s="218"/>
    </row>
    <row r="4111" spans="2:13" s="217" customFormat="1">
      <c r="B4111" s="218"/>
      <c r="J4111" s="218"/>
      <c r="M4111" s="218"/>
    </row>
    <row r="4112" spans="2:13" s="217" customFormat="1">
      <c r="B4112" s="218"/>
      <c r="J4112" s="218"/>
      <c r="M4112" s="218"/>
    </row>
    <row r="4113" spans="2:13" s="217" customFormat="1">
      <c r="B4113" s="218"/>
      <c r="J4113" s="218"/>
      <c r="M4113" s="218"/>
    </row>
    <row r="4114" spans="2:13" s="217" customFormat="1">
      <c r="B4114" s="218"/>
      <c r="J4114" s="218"/>
      <c r="M4114" s="218"/>
    </row>
    <row r="4115" spans="2:13" s="217" customFormat="1">
      <c r="B4115" s="218"/>
      <c r="J4115" s="218"/>
      <c r="M4115" s="218"/>
    </row>
    <row r="4116" spans="2:13" s="217" customFormat="1">
      <c r="B4116" s="218"/>
      <c r="J4116" s="218"/>
      <c r="M4116" s="218"/>
    </row>
    <row r="4117" spans="2:13" s="217" customFormat="1">
      <c r="B4117" s="218"/>
      <c r="J4117" s="218"/>
      <c r="M4117" s="218"/>
    </row>
    <row r="4118" spans="2:13" s="217" customFormat="1">
      <c r="B4118" s="218"/>
      <c r="J4118" s="218"/>
      <c r="M4118" s="218"/>
    </row>
    <row r="4119" spans="2:13" s="217" customFormat="1">
      <c r="B4119" s="218"/>
      <c r="J4119" s="218"/>
      <c r="M4119" s="218"/>
    </row>
    <row r="4120" spans="2:13" s="217" customFormat="1">
      <c r="B4120" s="218"/>
      <c r="J4120" s="218"/>
      <c r="M4120" s="218"/>
    </row>
    <row r="4121" spans="2:13" s="217" customFormat="1">
      <c r="B4121" s="218"/>
      <c r="J4121" s="218"/>
      <c r="M4121" s="218"/>
    </row>
    <row r="4122" spans="2:13" s="217" customFormat="1">
      <c r="B4122" s="218"/>
      <c r="J4122" s="218"/>
      <c r="M4122" s="218"/>
    </row>
    <row r="4123" spans="2:13" s="217" customFormat="1">
      <c r="B4123" s="218"/>
      <c r="J4123" s="218"/>
      <c r="M4123" s="218"/>
    </row>
    <row r="4124" spans="2:13" s="217" customFormat="1">
      <c r="B4124" s="218"/>
      <c r="J4124" s="218"/>
      <c r="M4124" s="218"/>
    </row>
    <row r="4125" spans="2:13" s="217" customFormat="1">
      <c r="B4125" s="218"/>
      <c r="J4125" s="218"/>
      <c r="M4125" s="218"/>
    </row>
    <row r="4126" spans="2:13" s="217" customFormat="1">
      <c r="B4126" s="218"/>
      <c r="J4126" s="218"/>
      <c r="M4126" s="218"/>
    </row>
    <row r="4127" spans="2:13" s="217" customFormat="1">
      <c r="B4127" s="218"/>
      <c r="J4127" s="218"/>
      <c r="M4127" s="218"/>
    </row>
    <row r="4128" spans="2:13" s="217" customFormat="1">
      <c r="B4128" s="218"/>
      <c r="J4128" s="218"/>
      <c r="M4128" s="218"/>
    </row>
    <row r="4129" spans="2:13" s="217" customFormat="1">
      <c r="B4129" s="218"/>
      <c r="J4129" s="218"/>
      <c r="M4129" s="218"/>
    </row>
    <row r="4130" spans="2:13" s="217" customFormat="1">
      <c r="B4130" s="218"/>
      <c r="J4130" s="218"/>
      <c r="M4130" s="218"/>
    </row>
    <row r="4131" spans="2:13" s="217" customFormat="1">
      <c r="B4131" s="218"/>
      <c r="J4131" s="218"/>
      <c r="M4131" s="218"/>
    </row>
    <row r="4132" spans="2:13" s="217" customFormat="1">
      <c r="B4132" s="218"/>
      <c r="J4132" s="218"/>
      <c r="M4132" s="218"/>
    </row>
    <row r="4133" spans="2:13" s="217" customFormat="1">
      <c r="B4133" s="218"/>
      <c r="J4133" s="218"/>
      <c r="M4133" s="218"/>
    </row>
    <row r="4134" spans="2:13" s="217" customFormat="1">
      <c r="B4134" s="218"/>
      <c r="J4134" s="218"/>
      <c r="M4134" s="218"/>
    </row>
    <row r="4135" spans="2:13" s="217" customFormat="1">
      <c r="B4135" s="218"/>
      <c r="J4135" s="218"/>
      <c r="M4135" s="218"/>
    </row>
    <row r="4136" spans="2:13" s="217" customFormat="1">
      <c r="B4136" s="218"/>
      <c r="J4136" s="218"/>
      <c r="M4136" s="218"/>
    </row>
    <row r="4137" spans="2:13" s="217" customFormat="1">
      <c r="B4137" s="218"/>
      <c r="J4137" s="218"/>
      <c r="M4137" s="218"/>
    </row>
    <row r="4138" spans="2:13" s="217" customFormat="1">
      <c r="B4138" s="218"/>
      <c r="J4138" s="218"/>
      <c r="M4138" s="218"/>
    </row>
    <row r="4139" spans="2:13" s="217" customFormat="1">
      <c r="B4139" s="218"/>
      <c r="J4139" s="218"/>
      <c r="M4139" s="218"/>
    </row>
    <row r="4140" spans="2:13" s="217" customFormat="1">
      <c r="B4140" s="218"/>
      <c r="J4140" s="218"/>
      <c r="M4140" s="218"/>
    </row>
    <row r="4141" spans="2:13" s="217" customFormat="1">
      <c r="B4141" s="218"/>
      <c r="J4141" s="218"/>
      <c r="M4141" s="218"/>
    </row>
    <row r="4142" spans="2:13" s="217" customFormat="1">
      <c r="B4142" s="218"/>
      <c r="J4142" s="218"/>
      <c r="M4142" s="218"/>
    </row>
    <row r="4143" spans="2:13" s="217" customFormat="1">
      <c r="B4143" s="218"/>
      <c r="J4143" s="218"/>
      <c r="M4143" s="218"/>
    </row>
    <row r="4144" spans="2:13" s="217" customFormat="1">
      <c r="B4144" s="218"/>
      <c r="J4144" s="218"/>
      <c r="M4144" s="218"/>
    </row>
    <row r="4145" spans="2:13" s="217" customFormat="1">
      <c r="B4145" s="218"/>
      <c r="J4145" s="218"/>
      <c r="M4145" s="218"/>
    </row>
    <row r="4146" spans="2:13" s="217" customFormat="1">
      <c r="B4146" s="218"/>
      <c r="J4146" s="218"/>
      <c r="M4146" s="218"/>
    </row>
    <row r="4147" spans="2:13" s="217" customFormat="1">
      <c r="B4147" s="218"/>
      <c r="J4147" s="218"/>
      <c r="M4147" s="218"/>
    </row>
    <row r="4148" spans="2:13" s="217" customFormat="1">
      <c r="B4148" s="218"/>
      <c r="J4148" s="218"/>
      <c r="M4148" s="218"/>
    </row>
    <row r="4149" spans="2:13" s="217" customFormat="1">
      <c r="B4149" s="218"/>
      <c r="J4149" s="218"/>
      <c r="M4149" s="218"/>
    </row>
    <row r="4150" spans="2:13" s="217" customFormat="1">
      <c r="B4150" s="218"/>
      <c r="J4150" s="218"/>
      <c r="M4150" s="218"/>
    </row>
    <row r="4151" spans="2:13" s="217" customFormat="1">
      <c r="B4151" s="218"/>
      <c r="J4151" s="218"/>
      <c r="M4151" s="218"/>
    </row>
    <row r="4152" spans="2:13" s="217" customFormat="1">
      <c r="B4152" s="218"/>
      <c r="J4152" s="218"/>
      <c r="M4152" s="218"/>
    </row>
    <row r="4153" spans="2:13" s="217" customFormat="1">
      <c r="B4153" s="218"/>
      <c r="J4153" s="218"/>
      <c r="M4153" s="218"/>
    </row>
    <row r="4154" spans="2:13" s="217" customFormat="1">
      <c r="B4154" s="218"/>
      <c r="J4154" s="218"/>
      <c r="M4154" s="218"/>
    </row>
    <row r="4155" spans="2:13" s="217" customFormat="1">
      <c r="B4155" s="218"/>
      <c r="J4155" s="218"/>
      <c r="M4155" s="218"/>
    </row>
    <row r="4156" spans="2:13" s="217" customFormat="1">
      <c r="B4156" s="218"/>
      <c r="J4156" s="218"/>
      <c r="M4156" s="218"/>
    </row>
    <row r="4157" spans="2:13" s="217" customFormat="1">
      <c r="B4157" s="218"/>
      <c r="J4157" s="218"/>
      <c r="M4157" s="218"/>
    </row>
    <row r="4158" spans="2:13" s="217" customFormat="1">
      <c r="B4158" s="218"/>
      <c r="J4158" s="218"/>
      <c r="M4158" s="218"/>
    </row>
    <row r="4159" spans="2:13" s="217" customFormat="1">
      <c r="B4159" s="218"/>
      <c r="J4159" s="218"/>
      <c r="M4159" s="218"/>
    </row>
    <row r="4160" spans="2:13" s="217" customFormat="1">
      <c r="B4160" s="218"/>
      <c r="J4160" s="218"/>
      <c r="M4160" s="218"/>
    </row>
    <row r="4161" spans="2:13" s="217" customFormat="1">
      <c r="B4161" s="218"/>
      <c r="J4161" s="218"/>
      <c r="M4161" s="218"/>
    </row>
    <row r="4162" spans="2:13" s="217" customFormat="1">
      <c r="B4162" s="218"/>
      <c r="J4162" s="218"/>
      <c r="M4162" s="218"/>
    </row>
    <row r="4163" spans="2:13" s="217" customFormat="1">
      <c r="B4163" s="218"/>
      <c r="J4163" s="218"/>
      <c r="M4163" s="218"/>
    </row>
    <row r="4164" spans="2:13" s="217" customFormat="1">
      <c r="B4164" s="218"/>
      <c r="J4164" s="218"/>
      <c r="M4164" s="218"/>
    </row>
    <row r="4165" spans="2:13" s="217" customFormat="1">
      <c r="B4165" s="218"/>
      <c r="J4165" s="218"/>
      <c r="M4165" s="218"/>
    </row>
    <row r="4166" spans="2:13" s="217" customFormat="1">
      <c r="B4166" s="218"/>
      <c r="J4166" s="218"/>
      <c r="M4166" s="218"/>
    </row>
    <row r="4167" spans="2:13" s="217" customFormat="1">
      <c r="B4167" s="218"/>
      <c r="J4167" s="218"/>
      <c r="M4167" s="218"/>
    </row>
    <row r="4168" spans="2:13" s="217" customFormat="1">
      <c r="B4168" s="218"/>
      <c r="J4168" s="218"/>
      <c r="M4168" s="218"/>
    </row>
    <row r="4169" spans="2:13" s="217" customFormat="1">
      <c r="B4169" s="218"/>
      <c r="J4169" s="218"/>
      <c r="M4169" s="218"/>
    </row>
    <row r="4170" spans="2:13" s="217" customFormat="1">
      <c r="B4170" s="218"/>
      <c r="J4170" s="218"/>
      <c r="M4170" s="218"/>
    </row>
    <row r="4171" spans="2:13" s="217" customFormat="1">
      <c r="B4171" s="218"/>
      <c r="J4171" s="218"/>
      <c r="M4171" s="218"/>
    </row>
    <row r="4172" spans="2:13" s="217" customFormat="1">
      <c r="B4172" s="218"/>
      <c r="J4172" s="218"/>
      <c r="M4172" s="218"/>
    </row>
    <row r="4173" spans="2:13" s="217" customFormat="1">
      <c r="B4173" s="218"/>
      <c r="J4173" s="218"/>
      <c r="M4173" s="218"/>
    </row>
    <row r="4174" spans="2:13" s="217" customFormat="1">
      <c r="B4174" s="218"/>
      <c r="J4174" s="218"/>
      <c r="M4174" s="218"/>
    </row>
    <row r="4175" spans="2:13" s="217" customFormat="1">
      <c r="B4175" s="218"/>
      <c r="J4175" s="218"/>
      <c r="M4175" s="218"/>
    </row>
    <row r="4176" spans="2:13" s="217" customFormat="1">
      <c r="B4176" s="218"/>
      <c r="J4176" s="218"/>
      <c r="M4176" s="218"/>
    </row>
    <row r="4177" spans="2:13" s="217" customFormat="1">
      <c r="B4177" s="218"/>
      <c r="J4177" s="218"/>
      <c r="M4177" s="218"/>
    </row>
    <row r="4178" spans="2:13" s="217" customFormat="1">
      <c r="B4178" s="218"/>
      <c r="J4178" s="218"/>
      <c r="M4178" s="218"/>
    </row>
    <row r="4179" spans="2:13" s="217" customFormat="1">
      <c r="B4179" s="218"/>
      <c r="J4179" s="218"/>
      <c r="M4179" s="218"/>
    </row>
    <row r="4180" spans="2:13" s="217" customFormat="1">
      <c r="B4180" s="218"/>
      <c r="J4180" s="218"/>
      <c r="M4180" s="218"/>
    </row>
    <row r="4181" spans="2:13" s="217" customFormat="1">
      <c r="B4181" s="218"/>
      <c r="J4181" s="218"/>
      <c r="M4181" s="218"/>
    </row>
    <row r="4182" spans="2:13" s="217" customFormat="1">
      <c r="B4182" s="218"/>
      <c r="J4182" s="218"/>
      <c r="M4182" s="218"/>
    </row>
    <row r="4183" spans="2:13" s="217" customFormat="1">
      <c r="B4183" s="218"/>
      <c r="J4183" s="218"/>
      <c r="M4183" s="218"/>
    </row>
    <row r="4184" spans="2:13" s="217" customFormat="1">
      <c r="B4184" s="218"/>
      <c r="J4184" s="218"/>
      <c r="M4184" s="218"/>
    </row>
    <row r="4185" spans="2:13" s="217" customFormat="1">
      <c r="B4185" s="218"/>
      <c r="J4185" s="218"/>
      <c r="M4185" s="218"/>
    </row>
    <row r="4186" spans="2:13" s="217" customFormat="1">
      <c r="B4186" s="218"/>
      <c r="J4186" s="218"/>
      <c r="M4186" s="218"/>
    </row>
    <row r="4187" spans="2:13" s="217" customFormat="1">
      <c r="B4187" s="218"/>
      <c r="J4187" s="218"/>
      <c r="M4187" s="218"/>
    </row>
    <row r="4188" spans="2:13" s="217" customFormat="1">
      <c r="B4188" s="218"/>
      <c r="J4188" s="218"/>
      <c r="M4188" s="218"/>
    </row>
    <row r="4189" spans="2:13" s="217" customFormat="1">
      <c r="B4189" s="218"/>
      <c r="J4189" s="218"/>
      <c r="M4189" s="218"/>
    </row>
    <row r="4190" spans="2:13" s="217" customFormat="1">
      <c r="B4190" s="218"/>
      <c r="J4190" s="218"/>
      <c r="M4190" s="218"/>
    </row>
    <row r="4191" spans="2:13" s="217" customFormat="1">
      <c r="B4191" s="218"/>
      <c r="J4191" s="218"/>
      <c r="M4191" s="218"/>
    </row>
    <row r="4192" spans="2:13" s="217" customFormat="1">
      <c r="B4192" s="218"/>
      <c r="J4192" s="218"/>
      <c r="M4192" s="218"/>
    </row>
    <row r="4193" spans="2:13" s="217" customFormat="1">
      <c r="B4193" s="218"/>
      <c r="J4193" s="218"/>
      <c r="M4193" s="218"/>
    </row>
    <row r="4194" spans="2:13" s="217" customFormat="1">
      <c r="B4194" s="218"/>
      <c r="J4194" s="218"/>
      <c r="M4194" s="218"/>
    </row>
    <row r="4195" spans="2:13" s="217" customFormat="1">
      <c r="B4195" s="218"/>
      <c r="J4195" s="218"/>
      <c r="M4195" s="218"/>
    </row>
    <row r="4196" spans="2:13" s="217" customFormat="1">
      <c r="B4196" s="218"/>
      <c r="J4196" s="218"/>
      <c r="M4196" s="218"/>
    </row>
    <row r="4197" spans="2:13" s="217" customFormat="1">
      <c r="B4197" s="218"/>
      <c r="J4197" s="218"/>
      <c r="M4197" s="218"/>
    </row>
    <row r="4198" spans="2:13" s="217" customFormat="1">
      <c r="B4198" s="218"/>
      <c r="J4198" s="218"/>
      <c r="M4198" s="218"/>
    </row>
    <row r="4199" spans="2:13" s="217" customFormat="1">
      <c r="B4199" s="218"/>
      <c r="J4199" s="218"/>
      <c r="M4199" s="218"/>
    </row>
    <row r="4200" spans="2:13" s="217" customFormat="1">
      <c r="B4200" s="218"/>
      <c r="J4200" s="218"/>
      <c r="M4200" s="218"/>
    </row>
    <row r="4201" spans="2:13" s="217" customFormat="1">
      <c r="B4201" s="218"/>
      <c r="J4201" s="218"/>
      <c r="M4201" s="218"/>
    </row>
    <row r="4202" spans="2:13" s="217" customFormat="1">
      <c r="B4202" s="218"/>
      <c r="J4202" s="218"/>
      <c r="M4202" s="218"/>
    </row>
    <row r="4203" spans="2:13" s="217" customFormat="1">
      <c r="B4203" s="218"/>
      <c r="J4203" s="218"/>
      <c r="M4203" s="218"/>
    </row>
    <row r="4204" spans="2:13" s="217" customFormat="1">
      <c r="B4204" s="218"/>
      <c r="J4204" s="218"/>
      <c r="M4204" s="218"/>
    </row>
    <row r="4205" spans="2:13" s="217" customFormat="1">
      <c r="B4205" s="218"/>
      <c r="J4205" s="218"/>
      <c r="M4205" s="218"/>
    </row>
    <row r="4206" spans="2:13" s="217" customFormat="1">
      <c r="B4206" s="218"/>
      <c r="J4206" s="218"/>
      <c r="M4206" s="218"/>
    </row>
    <row r="4207" spans="2:13" s="217" customFormat="1">
      <c r="B4207" s="218"/>
      <c r="J4207" s="218"/>
      <c r="M4207" s="218"/>
    </row>
    <row r="4208" spans="2:13" s="217" customFormat="1">
      <c r="B4208" s="218"/>
      <c r="J4208" s="218"/>
      <c r="M4208" s="218"/>
    </row>
    <row r="4209" spans="2:13" s="217" customFormat="1">
      <c r="B4209" s="218"/>
      <c r="J4209" s="218"/>
      <c r="M4209" s="218"/>
    </row>
    <row r="4210" spans="2:13" s="217" customFormat="1">
      <c r="B4210" s="218"/>
      <c r="J4210" s="218"/>
      <c r="M4210" s="218"/>
    </row>
    <row r="4211" spans="2:13" s="217" customFormat="1">
      <c r="B4211" s="218"/>
      <c r="J4211" s="218"/>
      <c r="M4211" s="218"/>
    </row>
    <row r="4212" spans="2:13" s="217" customFormat="1">
      <c r="B4212" s="218"/>
      <c r="J4212" s="218"/>
      <c r="M4212" s="218"/>
    </row>
    <row r="4213" spans="2:13" s="217" customFormat="1">
      <c r="B4213" s="218"/>
      <c r="J4213" s="218"/>
      <c r="M4213" s="218"/>
    </row>
    <row r="4214" spans="2:13" s="217" customFormat="1">
      <c r="B4214" s="218"/>
      <c r="J4214" s="218"/>
      <c r="M4214" s="218"/>
    </row>
    <row r="4215" spans="2:13" s="217" customFormat="1">
      <c r="B4215" s="218"/>
      <c r="J4215" s="218"/>
      <c r="M4215" s="218"/>
    </row>
    <row r="4216" spans="2:13" s="217" customFormat="1">
      <c r="B4216" s="218"/>
      <c r="J4216" s="218"/>
      <c r="M4216" s="218"/>
    </row>
    <row r="4217" spans="2:13" s="217" customFormat="1">
      <c r="B4217" s="218"/>
      <c r="J4217" s="218"/>
      <c r="M4217" s="218"/>
    </row>
    <row r="4218" spans="2:13" s="217" customFormat="1">
      <c r="B4218" s="218"/>
      <c r="J4218" s="218"/>
      <c r="M4218" s="218"/>
    </row>
    <row r="4219" spans="2:13" s="217" customFormat="1">
      <c r="B4219" s="218"/>
      <c r="J4219" s="218"/>
      <c r="M4219" s="218"/>
    </row>
    <row r="4220" spans="2:13" s="217" customFormat="1">
      <c r="B4220" s="218"/>
      <c r="J4220" s="218"/>
      <c r="M4220" s="218"/>
    </row>
    <row r="4221" spans="2:13" s="217" customFormat="1">
      <c r="B4221" s="218"/>
      <c r="J4221" s="218"/>
      <c r="M4221" s="218"/>
    </row>
    <row r="4222" spans="2:13" s="217" customFormat="1">
      <c r="B4222" s="218"/>
      <c r="J4222" s="218"/>
      <c r="M4222" s="218"/>
    </row>
    <row r="4223" spans="2:13" s="217" customFormat="1">
      <c r="B4223" s="218"/>
      <c r="J4223" s="218"/>
      <c r="M4223" s="218"/>
    </row>
    <row r="4224" spans="2:13" s="217" customFormat="1">
      <c r="B4224" s="218"/>
      <c r="J4224" s="218"/>
      <c r="M4224" s="218"/>
    </row>
    <row r="4225" spans="2:13" s="217" customFormat="1">
      <c r="B4225" s="218"/>
      <c r="J4225" s="218"/>
      <c r="M4225" s="218"/>
    </row>
    <row r="4226" spans="2:13" s="217" customFormat="1">
      <c r="B4226" s="218"/>
      <c r="J4226" s="218"/>
      <c r="M4226" s="218"/>
    </row>
    <row r="4227" spans="2:13" s="217" customFormat="1">
      <c r="B4227" s="218"/>
      <c r="J4227" s="218"/>
      <c r="M4227" s="218"/>
    </row>
    <row r="4228" spans="2:13" s="217" customFormat="1">
      <c r="B4228" s="218"/>
      <c r="J4228" s="218"/>
      <c r="M4228" s="218"/>
    </row>
    <row r="4229" spans="2:13" s="217" customFormat="1">
      <c r="B4229" s="218"/>
      <c r="J4229" s="218"/>
      <c r="M4229" s="218"/>
    </row>
    <row r="4230" spans="2:13" s="217" customFormat="1">
      <c r="B4230" s="218"/>
      <c r="J4230" s="218"/>
      <c r="M4230" s="218"/>
    </row>
    <row r="4231" spans="2:13" s="217" customFormat="1">
      <c r="B4231" s="218"/>
      <c r="J4231" s="218"/>
      <c r="M4231" s="218"/>
    </row>
    <row r="4232" spans="2:13" s="217" customFormat="1">
      <c r="B4232" s="218"/>
      <c r="J4232" s="218"/>
      <c r="M4232" s="218"/>
    </row>
    <row r="4233" spans="2:13" s="217" customFormat="1">
      <c r="B4233" s="218"/>
      <c r="J4233" s="218"/>
      <c r="M4233" s="218"/>
    </row>
    <row r="4234" spans="2:13" s="217" customFormat="1">
      <c r="B4234" s="218"/>
      <c r="J4234" s="218"/>
      <c r="M4234" s="218"/>
    </row>
    <row r="4235" spans="2:13" s="217" customFormat="1">
      <c r="B4235" s="218"/>
      <c r="J4235" s="218"/>
      <c r="M4235" s="218"/>
    </row>
    <row r="4236" spans="2:13" s="217" customFormat="1">
      <c r="B4236" s="218"/>
      <c r="J4236" s="218"/>
      <c r="M4236" s="218"/>
    </row>
    <row r="4237" spans="2:13" s="217" customFormat="1">
      <c r="B4237" s="218"/>
      <c r="J4237" s="218"/>
      <c r="M4237" s="218"/>
    </row>
    <row r="4238" spans="2:13" s="217" customFormat="1">
      <c r="B4238" s="218"/>
      <c r="J4238" s="218"/>
      <c r="M4238" s="218"/>
    </row>
    <row r="4239" spans="2:13" s="217" customFormat="1">
      <c r="B4239" s="218"/>
      <c r="J4239" s="218"/>
      <c r="M4239" s="218"/>
    </row>
    <row r="4240" spans="2:13" s="217" customFormat="1">
      <c r="B4240" s="218"/>
      <c r="J4240" s="218"/>
      <c r="M4240" s="218"/>
    </row>
    <row r="4241" spans="2:13" s="217" customFormat="1">
      <c r="B4241" s="218"/>
      <c r="J4241" s="218"/>
      <c r="M4241" s="218"/>
    </row>
    <row r="4242" spans="2:13" s="217" customFormat="1">
      <c r="B4242" s="218"/>
      <c r="J4242" s="218"/>
      <c r="M4242" s="218"/>
    </row>
    <row r="4243" spans="2:13" s="217" customFormat="1">
      <c r="B4243" s="218"/>
      <c r="J4243" s="218"/>
      <c r="M4243" s="218"/>
    </row>
    <row r="4244" spans="2:13" s="217" customFormat="1">
      <c r="B4244" s="218"/>
      <c r="J4244" s="218"/>
      <c r="M4244" s="218"/>
    </row>
    <row r="4245" spans="2:13" s="217" customFormat="1">
      <c r="B4245" s="218"/>
      <c r="J4245" s="218"/>
      <c r="M4245" s="218"/>
    </row>
    <row r="4246" spans="2:13" s="217" customFormat="1">
      <c r="B4246" s="218"/>
      <c r="J4246" s="218"/>
      <c r="M4246" s="218"/>
    </row>
    <row r="4247" spans="2:13" s="217" customFormat="1">
      <c r="B4247" s="218"/>
      <c r="J4247" s="218"/>
      <c r="M4247" s="218"/>
    </row>
    <row r="4248" spans="2:13" s="217" customFormat="1">
      <c r="B4248" s="218"/>
      <c r="J4248" s="218"/>
      <c r="M4248" s="218"/>
    </row>
    <row r="4249" spans="2:13" s="217" customFormat="1">
      <c r="B4249" s="218"/>
      <c r="J4249" s="218"/>
      <c r="M4249" s="218"/>
    </row>
    <row r="4250" spans="2:13" s="217" customFormat="1">
      <c r="B4250" s="218"/>
      <c r="J4250" s="218"/>
      <c r="M4250" s="218"/>
    </row>
    <row r="4251" spans="2:13" s="217" customFormat="1">
      <c r="B4251" s="218"/>
      <c r="J4251" s="218"/>
      <c r="M4251" s="218"/>
    </row>
    <row r="4252" spans="2:13" s="217" customFormat="1">
      <c r="B4252" s="218"/>
      <c r="J4252" s="218"/>
      <c r="M4252" s="218"/>
    </row>
    <row r="4253" spans="2:13" s="217" customFormat="1">
      <c r="B4253" s="218"/>
      <c r="J4253" s="218"/>
      <c r="M4253" s="218"/>
    </row>
    <row r="4254" spans="2:13" s="217" customFormat="1">
      <c r="B4254" s="218"/>
      <c r="J4254" s="218"/>
      <c r="M4254" s="218"/>
    </row>
    <row r="4255" spans="2:13" s="217" customFormat="1">
      <c r="B4255" s="218"/>
      <c r="J4255" s="218"/>
      <c r="M4255" s="218"/>
    </row>
    <row r="4256" spans="2:13" s="217" customFormat="1">
      <c r="B4256" s="218"/>
      <c r="J4256" s="218"/>
      <c r="M4256" s="218"/>
    </row>
    <row r="4257" spans="2:13" s="217" customFormat="1">
      <c r="B4257" s="218"/>
      <c r="J4257" s="218"/>
      <c r="M4257" s="218"/>
    </row>
    <row r="4258" spans="2:13" s="217" customFormat="1">
      <c r="B4258" s="218"/>
      <c r="J4258" s="218"/>
      <c r="M4258" s="218"/>
    </row>
    <row r="4259" spans="2:13" s="217" customFormat="1">
      <c r="B4259" s="218"/>
      <c r="J4259" s="218"/>
      <c r="M4259" s="218"/>
    </row>
    <row r="4260" spans="2:13" s="217" customFormat="1">
      <c r="B4260" s="218"/>
      <c r="J4260" s="218"/>
      <c r="M4260" s="218"/>
    </row>
    <row r="4261" spans="2:13" s="217" customFormat="1">
      <c r="B4261" s="218"/>
      <c r="J4261" s="218"/>
      <c r="M4261" s="218"/>
    </row>
    <row r="4262" spans="2:13" s="217" customFormat="1">
      <c r="B4262" s="218"/>
      <c r="J4262" s="218"/>
      <c r="M4262" s="218"/>
    </row>
    <row r="4263" spans="2:13" s="217" customFormat="1">
      <c r="B4263" s="218"/>
      <c r="J4263" s="218"/>
      <c r="M4263" s="218"/>
    </row>
    <row r="4264" spans="2:13" s="217" customFormat="1">
      <c r="B4264" s="218"/>
      <c r="J4264" s="218"/>
      <c r="M4264" s="218"/>
    </row>
    <row r="4265" spans="2:13" s="217" customFormat="1">
      <c r="B4265" s="218"/>
      <c r="J4265" s="218"/>
      <c r="M4265" s="218"/>
    </row>
    <row r="4266" spans="2:13" s="217" customFormat="1">
      <c r="B4266" s="218"/>
      <c r="J4266" s="218"/>
      <c r="M4266" s="218"/>
    </row>
    <row r="4267" spans="2:13" s="217" customFormat="1">
      <c r="B4267" s="218"/>
      <c r="J4267" s="218"/>
      <c r="M4267" s="218"/>
    </row>
    <row r="4268" spans="2:13" s="217" customFormat="1">
      <c r="B4268" s="218"/>
      <c r="J4268" s="218"/>
      <c r="M4268" s="218"/>
    </row>
    <row r="4269" spans="2:13" s="217" customFormat="1">
      <c r="B4269" s="218"/>
      <c r="J4269" s="218"/>
      <c r="M4269" s="218"/>
    </row>
    <row r="4270" spans="2:13" s="217" customFormat="1">
      <c r="B4270" s="218"/>
      <c r="J4270" s="218"/>
      <c r="M4270" s="218"/>
    </row>
    <row r="4271" spans="2:13" s="217" customFormat="1">
      <c r="B4271" s="218"/>
      <c r="J4271" s="218"/>
      <c r="M4271" s="218"/>
    </row>
    <row r="4272" spans="2:13" s="217" customFormat="1">
      <c r="B4272" s="218"/>
      <c r="J4272" s="218"/>
      <c r="M4272" s="218"/>
    </row>
    <row r="4273" spans="2:13" s="217" customFormat="1">
      <c r="B4273" s="218"/>
      <c r="J4273" s="218"/>
      <c r="M4273" s="218"/>
    </row>
    <row r="4274" spans="2:13" s="217" customFormat="1">
      <c r="B4274" s="218"/>
      <c r="J4274" s="218"/>
      <c r="M4274" s="218"/>
    </row>
    <row r="4275" spans="2:13" s="217" customFormat="1">
      <c r="B4275" s="218"/>
      <c r="J4275" s="218"/>
      <c r="M4275" s="218"/>
    </row>
    <row r="4276" spans="2:13" s="217" customFormat="1">
      <c r="B4276" s="218"/>
      <c r="J4276" s="218"/>
      <c r="M4276" s="218"/>
    </row>
    <row r="4277" spans="2:13" s="217" customFormat="1">
      <c r="B4277" s="218"/>
      <c r="J4277" s="218"/>
      <c r="M4277" s="218"/>
    </row>
    <row r="4278" spans="2:13" s="217" customFormat="1">
      <c r="B4278" s="218"/>
      <c r="J4278" s="218"/>
      <c r="M4278" s="218"/>
    </row>
    <row r="4279" spans="2:13" s="217" customFormat="1">
      <c r="B4279" s="218"/>
      <c r="J4279" s="218"/>
      <c r="M4279" s="218"/>
    </row>
    <row r="4280" spans="2:13" s="217" customFormat="1">
      <c r="B4280" s="218"/>
      <c r="J4280" s="218"/>
      <c r="M4280" s="218"/>
    </row>
    <row r="4281" spans="2:13" s="217" customFormat="1">
      <c r="B4281" s="218"/>
      <c r="J4281" s="218"/>
      <c r="M4281" s="218"/>
    </row>
    <row r="4282" spans="2:13" s="217" customFormat="1">
      <c r="B4282" s="218"/>
      <c r="J4282" s="218"/>
      <c r="M4282" s="218"/>
    </row>
    <row r="4283" spans="2:13" s="217" customFormat="1">
      <c r="B4283" s="218"/>
      <c r="J4283" s="218"/>
      <c r="M4283" s="218"/>
    </row>
    <row r="4284" spans="2:13" s="217" customFormat="1">
      <c r="B4284" s="218"/>
      <c r="J4284" s="218"/>
      <c r="M4284" s="218"/>
    </row>
    <row r="4285" spans="2:13" s="217" customFormat="1">
      <c r="B4285" s="218"/>
      <c r="J4285" s="218"/>
      <c r="M4285" s="218"/>
    </row>
    <row r="4286" spans="2:13" s="217" customFormat="1">
      <c r="B4286" s="218"/>
      <c r="J4286" s="218"/>
      <c r="M4286" s="218"/>
    </row>
    <row r="4287" spans="2:13" s="217" customFormat="1">
      <c r="B4287" s="218"/>
      <c r="J4287" s="218"/>
      <c r="M4287" s="218"/>
    </row>
    <row r="4288" spans="2:13" s="217" customFormat="1">
      <c r="B4288" s="218"/>
      <c r="J4288" s="218"/>
      <c r="M4288" s="218"/>
    </row>
    <row r="4289" spans="2:13" s="217" customFormat="1">
      <c r="B4289" s="218"/>
      <c r="J4289" s="218"/>
      <c r="M4289" s="218"/>
    </row>
    <row r="4290" spans="2:13" s="217" customFormat="1">
      <c r="B4290" s="218"/>
      <c r="J4290" s="218"/>
      <c r="M4290" s="218"/>
    </row>
    <row r="4291" spans="2:13" s="217" customFormat="1">
      <c r="B4291" s="218"/>
      <c r="J4291" s="218"/>
      <c r="M4291" s="218"/>
    </row>
    <row r="4292" spans="2:13" s="217" customFormat="1">
      <c r="B4292" s="218"/>
      <c r="J4292" s="218"/>
      <c r="M4292" s="218"/>
    </row>
    <row r="4293" spans="2:13" s="217" customFormat="1">
      <c r="B4293" s="218"/>
      <c r="J4293" s="218"/>
      <c r="M4293" s="218"/>
    </row>
    <row r="4294" spans="2:13" s="217" customFormat="1">
      <c r="B4294" s="218"/>
      <c r="J4294" s="218"/>
      <c r="M4294" s="218"/>
    </row>
    <row r="4295" spans="2:13" s="217" customFormat="1">
      <c r="B4295" s="218"/>
      <c r="J4295" s="218"/>
      <c r="M4295" s="218"/>
    </row>
    <row r="4296" spans="2:13" s="217" customFormat="1">
      <c r="B4296" s="218"/>
      <c r="J4296" s="218"/>
      <c r="M4296" s="218"/>
    </row>
    <row r="4297" spans="2:13" s="217" customFormat="1">
      <c r="B4297" s="218"/>
      <c r="J4297" s="218"/>
      <c r="M4297" s="218"/>
    </row>
    <row r="4298" spans="2:13" s="217" customFormat="1">
      <c r="B4298" s="218"/>
      <c r="J4298" s="218"/>
      <c r="M4298" s="218"/>
    </row>
    <row r="4299" spans="2:13" s="217" customFormat="1">
      <c r="B4299" s="218"/>
      <c r="J4299" s="218"/>
      <c r="M4299" s="218"/>
    </row>
    <row r="4300" spans="2:13" s="217" customFormat="1">
      <c r="B4300" s="218"/>
      <c r="J4300" s="218"/>
      <c r="M4300" s="218"/>
    </row>
    <row r="4301" spans="2:13" s="217" customFormat="1">
      <c r="B4301" s="218"/>
      <c r="J4301" s="218"/>
      <c r="M4301" s="218"/>
    </row>
    <row r="4302" spans="2:13" s="217" customFormat="1">
      <c r="B4302" s="218"/>
      <c r="J4302" s="218"/>
      <c r="M4302" s="218"/>
    </row>
    <row r="4303" spans="2:13" s="217" customFormat="1">
      <c r="B4303" s="218"/>
      <c r="J4303" s="218"/>
      <c r="M4303" s="218"/>
    </row>
    <row r="4304" spans="2:13" s="217" customFormat="1">
      <c r="B4304" s="218"/>
      <c r="J4304" s="218"/>
      <c r="M4304" s="218"/>
    </row>
    <row r="4305" spans="2:13" s="217" customFormat="1">
      <c r="B4305" s="218"/>
      <c r="J4305" s="218"/>
      <c r="M4305" s="218"/>
    </row>
    <row r="4306" spans="2:13" s="217" customFormat="1">
      <c r="B4306" s="218"/>
      <c r="J4306" s="218"/>
      <c r="M4306" s="218"/>
    </row>
    <row r="4307" spans="2:13" s="217" customFormat="1">
      <c r="B4307" s="218"/>
      <c r="J4307" s="218"/>
      <c r="M4307" s="218"/>
    </row>
    <row r="4308" spans="2:13" s="217" customFormat="1">
      <c r="B4308" s="218"/>
      <c r="J4308" s="218"/>
      <c r="M4308" s="218"/>
    </row>
    <row r="4309" spans="2:13" s="217" customFormat="1">
      <c r="B4309" s="218"/>
      <c r="J4309" s="218"/>
      <c r="M4309" s="218"/>
    </row>
    <row r="4310" spans="2:13" s="217" customFormat="1">
      <c r="B4310" s="218"/>
      <c r="J4310" s="218"/>
      <c r="M4310" s="218"/>
    </row>
    <row r="4311" spans="2:13" s="217" customFormat="1">
      <c r="B4311" s="218"/>
      <c r="J4311" s="218"/>
      <c r="M4311" s="218"/>
    </row>
    <row r="4312" spans="2:13" s="217" customFormat="1">
      <c r="B4312" s="218"/>
      <c r="J4312" s="218"/>
      <c r="M4312" s="218"/>
    </row>
    <row r="4313" spans="2:13" s="217" customFormat="1">
      <c r="B4313" s="218"/>
      <c r="J4313" s="218"/>
      <c r="M4313" s="218"/>
    </row>
    <row r="4314" spans="2:13" s="217" customFormat="1">
      <c r="B4314" s="218"/>
      <c r="J4314" s="218"/>
      <c r="M4314" s="218"/>
    </row>
    <row r="4315" spans="2:13" s="217" customFormat="1">
      <c r="B4315" s="218"/>
      <c r="J4315" s="218"/>
      <c r="M4315" s="218"/>
    </row>
    <row r="4316" spans="2:13" s="217" customFormat="1">
      <c r="B4316" s="218"/>
      <c r="J4316" s="218"/>
      <c r="M4316" s="218"/>
    </row>
    <row r="4317" spans="2:13" s="217" customFormat="1">
      <c r="B4317" s="218"/>
      <c r="J4317" s="218"/>
      <c r="M4317" s="218"/>
    </row>
    <row r="4318" spans="2:13" s="217" customFormat="1">
      <c r="B4318" s="218"/>
      <c r="J4318" s="218"/>
      <c r="M4318" s="218"/>
    </row>
    <row r="4319" spans="2:13" s="217" customFormat="1">
      <c r="B4319" s="218"/>
      <c r="J4319" s="218"/>
      <c r="M4319" s="218"/>
    </row>
    <row r="4320" spans="2:13" s="217" customFormat="1">
      <c r="B4320" s="218"/>
      <c r="J4320" s="218"/>
      <c r="M4320" s="218"/>
    </row>
    <row r="4321" spans="2:13" s="217" customFormat="1">
      <c r="B4321" s="218"/>
      <c r="J4321" s="218"/>
      <c r="M4321" s="218"/>
    </row>
    <row r="4322" spans="2:13" s="217" customFormat="1">
      <c r="B4322" s="218"/>
      <c r="J4322" s="218"/>
      <c r="M4322" s="218"/>
    </row>
    <row r="4323" spans="2:13" s="217" customFormat="1">
      <c r="B4323" s="218"/>
      <c r="J4323" s="218"/>
      <c r="M4323" s="218"/>
    </row>
    <row r="4324" spans="2:13" s="217" customFormat="1">
      <c r="B4324" s="218"/>
      <c r="J4324" s="218"/>
      <c r="M4324" s="218"/>
    </row>
    <row r="4325" spans="2:13" s="217" customFormat="1">
      <c r="B4325" s="218"/>
      <c r="J4325" s="218"/>
      <c r="M4325" s="218"/>
    </row>
    <row r="4326" spans="2:13" s="217" customFormat="1">
      <c r="B4326" s="218"/>
      <c r="J4326" s="218"/>
      <c r="M4326" s="218"/>
    </row>
    <row r="4327" spans="2:13" s="217" customFormat="1">
      <c r="B4327" s="218"/>
      <c r="J4327" s="218"/>
      <c r="M4327" s="218"/>
    </row>
    <row r="4328" spans="2:13" s="217" customFormat="1">
      <c r="B4328" s="218"/>
      <c r="J4328" s="218"/>
      <c r="M4328" s="218"/>
    </row>
    <row r="4329" spans="2:13" s="217" customFormat="1">
      <c r="B4329" s="218"/>
      <c r="J4329" s="218"/>
      <c r="M4329" s="218"/>
    </row>
    <row r="4330" spans="2:13" s="217" customFormat="1">
      <c r="B4330" s="218"/>
      <c r="J4330" s="218"/>
      <c r="M4330" s="218"/>
    </row>
    <row r="4331" spans="2:13" s="217" customFormat="1">
      <c r="B4331" s="218"/>
      <c r="J4331" s="218"/>
      <c r="M4331" s="218"/>
    </row>
    <row r="4332" spans="2:13" s="217" customFormat="1">
      <c r="B4332" s="218"/>
      <c r="J4332" s="218"/>
      <c r="M4332" s="218"/>
    </row>
    <row r="4333" spans="2:13" s="217" customFormat="1">
      <c r="B4333" s="218"/>
      <c r="J4333" s="218"/>
      <c r="M4333" s="218"/>
    </row>
    <row r="4334" spans="2:13" s="217" customFormat="1">
      <c r="B4334" s="218"/>
      <c r="J4334" s="218"/>
      <c r="M4334" s="218"/>
    </row>
    <row r="4335" spans="2:13" s="217" customFormat="1">
      <c r="B4335" s="218"/>
      <c r="J4335" s="218"/>
      <c r="M4335" s="218"/>
    </row>
    <row r="4336" spans="2:13" s="217" customFormat="1">
      <c r="B4336" s="218"/>
      <c r="J4336" s="218"/>
      <c r="M4336" s="218"/>
    </row>
    <row r="4337" spans="2:13" s="217" customFormat="1">
      <c r="B4337" s="218"/>
      <c r="J4337" s="218"/>
      <c r="M4337" s="218"/>
    </row>
    <row r="4338" spans="2:13" s="217" customFormat="1">
      <c r="B4338" s="218"/>
      <c r="J4338" s="218"/>
      <c r="M4338" s="218"/>
    </row>
    <row r="4339" spans="2:13" s="217" customFormat="1">
      <c r="B4339" s="218"/>
      <c r="J4339" s="218"/>
      <c r="M4339" s="218"/>
    </row>
    <row r="4340" spans="2:13" s="217" customFormat="1">
      <c r="B4340" s="218"/>
      <c r="J4340" s="218"/>
      <c r="M4340" s="218"/>
    </row>
    <row r="4341" spans="2:13" s="217" customFormat="1">
      <c r="B4341" s="218"/>
      <c r="J4341" s="218"/>
      <c r="M4341" s="218"/>
    </row>
    <row r="4342" spans="2:13" s="217" customFormat="1">
      <c r="B4342" s="218"/>
      <c r="J4342" s="218"/>
      <c r="M4342" s="218"/>
    </row>
    <row r="4343" spans="2:13" s="217" customFormat="1">
      <c r="B4343" s="218"/>
      <c r="J4343" s="218"/>
      <c r="M4343" s="218"/>
    </row>
    <row r="4344" spans="2:13" s="217" customFormat="1">
      <c r="B4344" s="218"/>
      <c r="J4344" s="218"/>
      <c r="M4344" s="218"/>
    </row>
    <row r="4345" spans="2:13" s="217" customFormat="1">
      <c r="B4345" s="218"/>
      <c r="J4345" s="218"/>
      <c r="M4345" s="218"/>
    </row>
    <row r="4346" spans="2:13" s="217" customFormat="1">
      <c r="B4346" s="218"/>
      <c r="J4346" s="218"/>
      <c r="M4346" s="218"/>
    </row>
    <row r="4347" spans="2:13" s="217" customFormat="1">
      <c r="B4347" s="218"/>
      <c r="J4347" s="218"/>
      <c r="M4347" s="218"/>
    </row>
    <row r="4348" spans="2:13" s="217" customFormat="1">
      <c r="B4348" s="218"/>
      <c r="J4348" s="218"/>
      <c r="M4348" s="218"/>
    </row>
    <row r="4349" spans="2:13" s="217" customFormat="1">
      <c r="B4349" s="218"/>
      <c r="J4349" s="218"/>
      <c r="M4349" s="218"/>
    </row>
    <row r="4350" spans="2:13" s="217" customFormat="1">
      <c r="B4350" s="218"/>
      <c r="J4350" s="218"/>
      <c r="M4350" s="218"/>
    </row>
    <row r="4351" spans="2:13" s="217" customFormat="1">
      <c r="B4351" s="218"/>
      <c r="J4351" s="218"/>
      <c r="M4351" s="218"/>
    </row>
    <row r="4352" spans="2:13" s="217" customFormat="1">
      <c r="B4352" s="218"/>
      <c r="J4352" s="218"/>
      <c r="M4352" s="218"/>
    </row>
    <row r="4353" spans="2:13" s="217" customFormat="1">
      <c r="B4353" s="218"/>
      <c r="J4353" s="218"/>
      <c r="M4353" s="218"/>
    </row>
    <row r="4354" spans="2:13" s="217" customFormat="1">
      <c r="B4354" s="218"/>
      <c r="J4354" s="218"/>
      <c r="M4354" s="218"/>
    </row>
    <row r="4355" spans="2:13" s="217" customFormat="1">
      <c r="B4355" s="218"/>
      <c r="J4355" s="218"/>
      <c r="M4355" s="218"/>
    </row>
    <row r="4356" spans="2:13" s="217" customFormat="1">
      <c r="B4356" s="218"/>
      <c r="J4356" s="218"/>
      <c r="M4356" s="218"/>
    </row>
    <row r="4357" spans="2:13" s="217" customFormat="1">
      <c r="B4357" s="218"/>
      <c r="J4357" s="218"/>
      <c r="M4357" s="218"/>
    </row>
    <row r="4358" spans="2:13" s="217" customFormat="1">
      <c r="B4358" s="218"/>
      <c r="J4358" s="218"/>
      <c r="M4358" s="218"/>
    </row>
    <row r="4359" spans="2:13" s="217" customFormat="1">
      <c r="B4359" s="218"/>
      <c r="J4359" s="218"/>
      <c r="M4359" s="218"/>
    </row>
    <row r="4360" spans="2:13" s="217" customFormat="1">
      <c r="B4360" s="218"/>
      <c r="J4360" s="218"/>
      <c r="M4360" s="218"/>
    </row>
    <row r="4361" spans="2:13" s="217" customFormat="1">
      <c r="B4361" s="218"/>
      <c r="J4361" s="218"/>
      <c r="M4361" s="218"/>
    </row>
    <row r="4362" spans="2:13" s="217" customFormat="1">
      <c r="B4362" s="218"/>
      <c r="J4362" s="218"/>
      <c r="M4362" s="218"/>
    </row>
    <row r="4363" spans="2:13" s="217" customFormat="1">
      <c r="B4363" s="218"/>
      <c r="J4363" s="218"/>
      <c r="M4363" s="218"/>
    </row>
    <row r="4364" spans="2:13" s="217" customFormat="1">
      <c r="B4364" s="218"/>
      <c r="J4364" s="218"/>
      <c r="M4364" s="218"/>
    </row>
    <row r="4365" spans="2:13" s="217" customFormat="1">
      <c r="B4365" s="218"/>
      <c r="J4365" s="218"/>
      <c r="M4365" s="218"/>
    </row>
    <row r="4366" spans="2:13" s="217" customFormat="1">
      <c r="B4366" s="218"/>
      <c r="J4366" s="218"/>
      <c r="M4366" s="218"/>
    </row>
    <row r="4367" spans="2:13" s="217" customFormat="1">
      <c r="B4367" s="218"/>
      <c r="J4367" s="218"/>
      <c r="M4367" s="218"/>
    </row>
    <row r="4368" spans="2:13" s="217" customFormat="1">
      <c r="B4368" s="218"/>
      <c r="J4368" s="218"/>
      <c r="M4368" s="218"/>
    </row>
    <row r="4369" spans="2:13" s="217" customFormat="1">
      <c r="B4369" s="218"/>
      <c r="J4369" s="218"/>
      <c r="M4369" s="218"/>
    </row>
    <row r="4370" spans="2:13" s="217" customFormat="1">
      <c r="B4370" s="218"/>
      <c r="J4370" s="218"/>
      <c r="M4370" s="218"/>
    </row>
    <row r="4371" spans="2:13" s="217" customFormat="1">
      <c r="B4371" s="218"/>
      <c r="J4371" s="218"/>
      <c r="M4371" s="218"/>
    </row>
    <row r="4372" spans="2:13" s="217" customFormat="1">
      <c r="B4372" s="218"/>
      <c r="J4372" s="218"/>
      <c r="M4372" s="218"/>
    </row>
    <row r="4373" spans="2:13" s="217" customFormat="1">
      <c r="B4373" s="218"/>
      <c r="J4373" s="218"/>
      <c r="M4373" s="218"/>
    </row>
    <row r="4374" spans="2:13" s="217" customFormat="1">
      <c r="B4374" s="218"/>
      <c r="J4374" s="218"/>
      <c r="M4374" s="218"/>
    </row>
    <row r="4375" spans="2:13" s="217" customFormat="1">
      <c r="B4375" s="218"/>
      <c r="J4375" s="218"/>
      <c r="M4375" s="218"/>
    </row>
    <row r="4376" spans="2:13" s="217" customFormat="1">
      <c r="B4376" s="218"/>
      <c r="J4376" s="218"/>
      <c r="M4376" s="218"/>
    </row>
    <row r="4377" spans="2:13" s="217" customFormat="1">
      <c r="B4377" s="218"/>
      <c r="J4377" s="218"/>
      <c r="M4377" s="218"/>
    </row>
    <row r="4378" spans="2:13" s="217" customFormat="1">
      <c r="B4378" s="218"/>
      <c r="J4378" s="218"/>
      <c r="M4378" s="218"/>
    </row>
    <row r="4379" spans="2:13" s="217" customFormat="1">
      <c r="B4379" s="218"/>
      <c r="J4379" s="218"/>
      <c r="M4379" s="218"/>
    </row>
    <row r="4380" spans="2:13" s="217" customFormat="1">
      <c r="B4380" s="218"/>
      <c r="J4380" s="218"/>
      <c r="M4380" s="218"/>
    </row>
    <row r="4381" spans="2:13" s="217" customFormat="1">
      <c r="B4381" s="218"/>
      <c r="J4381" s="218"/>
      <c r="M4381" s="218"/>
    </row>
    <row r="4382" spans="2:13" s="217" customFormat="1">
      <c r="B4382" s="218"/>
      <c r="J4382" s="218"/>
      <c r="M4382" s="218"/>
    </row>
    <row r="4383" spans="2:13" s="217" customFormat="1">
      <c r="B4383" s="218"/>
      <c r="J4383" s="218"/>
      <c r="M4383" s="218"/>
    </row>
    <row r="4384" spans="2:13" s="217" customFormat="1">
      <c r="B4384" s="218"/>
      <c r="J4384" s="218"/>
      <c r="M4384" s="218"/>
    </row>
    <row r="4385" spans="2:13" s="217" customFormat="1">
      <c r="B4385" s="218"/>
      <c r="J4385" s="218"/>
      <c r="M4385" s="218"/>
    </row>
    <row r="4386" spans="2:13" s="217" customFormat="1">
      <c r="B4386" s="218"/>
      <c r="J4386" s="218"/>
      <c r="M4386" s="218"/>
    </row>
    <row r="4387" spans="2:13" s="217" customFormat="1">
      <c r="B4387" s="218"/>
      <c r="J4387" s="218"/>
      <c r="M4387" s="218"/>
    </row>
    <row r="4388" spans="2:13" s="217" customFormat="1">
      <c r="B4388" s="218"/>
      <c r="J4388" s="218"/>
      <c r="M4388" s="218"/>
    </row>
    <row r="4389" spans="2:13" s="217" customFormat="1">
      <c r="B4389" s="218"/>
      <c r="J4389" s="218"/>
      <c r="M4389" s="218"/>
    </row>
    <row r="4390" spans="2:13" s="217" customFormat="1">
      <c r="B4390" s="218"/>
      <c r="J4390" s="218"/>
      <c r="M4390" s="218"/>
    </row>
    <row r="4391" spans="2:13" s="217" customFormat="1">
      <c r="B4391" s="218"/>
      <c r="J4391" s="218"/>
      <c r="M4391" s="218"/>
    </row>
    <row r="4392" spans="2:13" s="217" customFormat="1">
      <c r="B4392" s="218"/>
      <c r="J4392" s="218"/>
      <c r="M4392" s="218"/>
    </row>
    <row r="4393" spans="2:13" s="217" customFormat="1">
      <c r="B4393" s="218"/>
      <c r="J4393" s="218"/>
      <c r="M4393" s="218"/>
    </row>
    <row r="4394" spans="2:13" s="217" customFormat="1">
      <c r="B4394" s="218"/>
      <c r="J4394" s="218"/>
      <c r="M4394" s="218"/>
    </row>
    <row r="4395" spans="2:13" s="217" customFormat="1">
      <c r="B4395" s="218"/>
      <c r="J4395" s="218"/>
      <c r="M4395" s="218"/>
    </row>
    <row r="4396" spans="2:13" s="217" customFormat="1">
      <c r="B4396" s="218"/>
      <c r="J4396" s="218"/>
      <c r="M4396" s="218"/>
    </row>
    <row r="4397" spans="2:13" s="217" customFormat="1">
      <c r="B4397" s="218"/>
      <c r="J4397" s="218"/>
      <c r="M4397" s="218"/>
    </row>
    <row r="4398" spans="2:13" s="217" customFormat="1">
      <c r="B4398" s="218"/>
      <c r="J4398" s="218"/>
      <c r="M4398" s="218"/>
    </row>
    <row r="4399" spans="2:13" s="217" customFormat="1">
      <c r="B4399" s="218"/>
      <c r="J4399" s="218"/>
      <c r="M4399" s="218"/>
    </row>
    <row r="4400" spans="2:13" s="217" customFormat="1">
      <c r="B4400" s="218"/>
      <c r="J4400" s="218"/>
      <c r="M4400" s="218"/>
    </row>
    <row r="4401" spans="2:13" s="217" customFormat="1">
      <c r="B4401" s="218"/>
      <c r="J4401" s="218"/>
      <c r="M4401" s="218"/>
    </row>
    <row r="4402" spans="2:13" s="217" customFormat="1">
      <c r="B4402" s="218"/>
      <c r="J4402" s="218"/>
      <c r="M4402" s="218"/>
    </row>
    <row r="4403" spans="2:13" s="217" customFormat="1">
      <c r="B4403" s="218"/>
      <c r="J4403" s="218"/>
      <c r="M4403" s="218"/>
    </row>
    <row r="4404" spans="2:13" s="217" customFormat="1">
      <c r="B4404" s="218"/>
      <c r="J4404" s="218"/>
      <c r="M4404" s="218"/>
    </row>
    <row r="4405" spans="2:13" s="217" customFormat="1">
      <c r="B4405" s="218"/>
      <c r="J4405" s="218"/>
      <c r="M4405" s="218"/>
    </row>
    <row r="4406" spans="2:13" s="217" customFormat="1">
      <c r="B4406" s="218"/>
      <c r="J4406" s="218"/>
      <c r="M4406" s="218"/>
    </row>
    <row r="4407" spans="2:13" s="217" customFormat="1">
      <c r="B4407" s="218"/>
      <c r="J4407" s="218"/>
      <c r="M4407" s="218"/>
    </row>
    <row r="4408" spans="2:13" s="217" customFormat="1">
      <c r="B4408" s="218"/>
      <c r="J4408" s="218"/>
      <c r="M4408" s="218"/>
    </row>
    <row r="4409" spans="2:13" s="217" customFormat="1">
      <c r="B4409" s="218"/>
      <c r="J4409" s="218"/>
      <c r="M4409" s="218"/>
    </row>
    <row r="4410" spans="2:13" s="217" customFormat="1">
      <c r="B4410" s="218"/>
      <c r="J4410" s="218"/>
      <c r="M4410" s="218"/>
    </row>
    <row r="4411" spans="2:13" s="217" customFormat="1">
      <c r="B4411" s="218"/>
      <c r="J4411" s="218"/>
      <c r="M4411" s="218"/>
    </row>
    <row r="4412" spans="2:13" s="217" customFormat="1">
      <c r="B4412" s="218"/>
      <c r="J4412" s="218"/>
      <c r="M4412" s="218"/>
    </row>
    <row r="4413" spans="2:13" s="217" customFormat="1">
      <c r="B4413" s="218"/>
      <c r="J4413" s="218"/>
      <c r="M4413" s="218"/>
    </row>
    <row r="4414" spans="2:13" s="217" customFormat="1">
      <c r="B4414" s="218"/>
      <c r="J4414" s="218"/>
      <c r="M4414" s="218"/>
    </row>
    <row r="4415" spans="2:13" s="217" customFormat="1">
      <c r="B4415" s="218"/>
      <c r="J4415" s="218"/>
      <c r="M4415" s="218"/>
    </row>
    <row r="4416" spans="2:13" s="217" customFormat="1">
      <c r="B4416" s="218"/>
      <c r="J4416" s="218"/>
      <c r="M4416" s="218"/>
    </row>
    <row r="4417" spans="2:13" s="217" customFormat="1">
      <c r="B4417" s="218"/>
      <c r="J4417" s="218"/>
      <c r="M4417" s="218"/>
    </row>
    <row r="4418" spans="2:13" s="217" customFormat="1">
      <c r="B4418" s="218"/>
      <c r="J4418" s="218"/>
      <c r="M4418" s="218"/>
    </row>
    <row r="4419" spans="2:13" s="217" customFormat="1">
      <c r="B4419" s="218"/>
      <c r="J4419" s="218"/>
      <c r="M4419" s="218"/>
    </row>
    <row r="4420" spans="2:13" s="217" customFormat="1">
      <c r="B4420" s="218"/>
      <c r="J4420" s="218"/>
      <c r="M4420" s="218"/>
    </row>
    <row r="4421" spans="2:13" s="217" customFormat="1">
      <c r="B4421" s="218"/>
      <c r="J4421" s="218"/>
      <c r="M4421" s="218"/>
    </row>
    <row r="4422" spans="2:13" s="217" customFormat="1">
      <c r="B4422" s="218"/>
      <c r="J4422" s="218"/>
      <c r="M4422" s="218"/>
    </row>
    <row r="4423" spans="2:13" s="217" customFormat="1">
      <c r="B4423" s="218"/>
      <c r="J4423" s="218"/>
      <c r="M4423" s="218"/>
    </row>
    <row r="4424" spans="2:13" s="217" customFormat="1">
      <c r="B4424" s="218"/>
      <c r="J4424" s="218"/>
      <c r="M4424" s="218"/>
    </row>
    <row r="4425" spans="2:13" s="217" customFormat="1">
      <c r="B4425" s="218"/>
      <c r="J4425" s="218"/>
      <c r="M4425" s="218"/>
    </row>
    <row r="4426" spans="2:13" s="217" customFormat="1">
      <c r="B4426" s="218"/>
      <c r="J4426" s="218"/>
      <c r="M4426" s="218"/>
    </row>
    <row r="4427" spans="2:13" s="217" customFormat="1">
      <c r="B4427" s="218"/>
      <c r="J4427" s="218"/>
      <c r="M4427" s="218"/>
    </row>
    <row r="4428" spans="2:13" s="217" customFormat="1">
      <c r="B4428" s="218"/>
      <c r="J4428" s="218"/>
      <c r="M4428" s="218"/>
    </row>
    <row r="4429" spans="2:13" s="217" customFormat="1">
      <c r="B4429" s="218"/>
      <c r="J4429" s="218"/>
      <c r="M4429" s="218"/>
    </row>
    <row r="4430" spans="2:13" s="217" customFormat="1">
      <c r="B4430" s="218"/>
      <c r="J4430" s="218"/>
      <c r="M4430" s="218"/>
    </row>
    <row r="4431" spans="2:13" s="217" customFormat="1">
      <c r="B4431" s="218"/>
      <c r="J4431" s="218"/>
      <c r="M4431" s="218"/>
    </row>
    <row r="4432" spans="2:13" s="217" customFormat="1">
      <c r="B4432" s="218"/>
      <c r="J4432" s="218"/>
      <c r="M4432" s="218"/>
    </row>
    <row r="4433" spans="2:13" s="217" customFormat="1">
      <c r="B4433" s="218"/>
      <c r="J4433" s="218"/>
      <c r="M4433" s="218"/>
    </row>
    <row r="4434" spans="2:13" s="217" customFormat="1">
      <c r="B4434" s="218"/>
      <c r="J4434" s="218"/>
      <c r="M4434" s="218"/>
    </row>
    <row r="4435" spans="2:13" s="217" customFormat="1">
      <c r="B4435" s="218"/>
      <c r="J4435" s="218"/>
      <c r="M4435" s="218"/>
    </row>
    <row r="4436" spans="2:13" s="217" customFormat="1">
      <c r="B4436" s="218"/>
      <c r="J4436" s="218"/>
      <c r="M4436" s="218"/>
    </row>
    <row r="4437" spans="2:13" s="217" customFormat="1">
      <c r="B4437" s="218"/>
      <c r="J4437" s="218"/>
      <c r="M4437" s="218"/>
    </row>
    <row r="4438" spans="2:13" s="217" customFormat="1">
      <c r="B4438" s="218"/>
      <c r="J4438" s="218"/>
      <c r="M4438" s="218"/>
    </row>
    <row r="4439" spans="2:13" s="217" customFormat="1">
      <c r="B4439" s="218"/>
      <c r="J4439" s="218"/>
      <c r="M4439" s="218"/>
    </row>
    <row r="4440" spans="2:13" s="217" customFormat="1">
      <c r="B4440" s="218"/>
      <c r="J4440" s="218"/>
      <c r="M4440" s="218"/>
    </row>
  </sheetData>
  <sheetProtection algorithmName="SHA-512" hashValue="tnjpnXwFlKLzybqTMrixVysv1KboMRUHWUSc2eIlsA7vKy1hFk0TNESifMjkYm5G09lF6As9UtZ+On2W4VnEOw==" saltValue="b2M5uyjqvo4oOtlowG3Sag==" spinCount="100000" sheet="1" objects="1" scenarios="1" formatColumns="0"/>
  <mergeCells count="26">
    <mergeCell ref="I3:I4"/>
    <mergeCell ref="O3:S4"/>
    <mergeCell ref="A5:I5"/>
    <mergeCell ref="B6:I6"/>
    <mergeCell ref="B12:I12"/>
    <mergeCell ref="P12:S12"/>
    <mergeCell ref="A3:A4"/>
    <mergeCell ref="B3:B4"/>
    <mergeCell ref="C3:D3"/>
    <mergeCell ref="E3:E4"/>
    <mergeCell ref="F3:G3"/>
    <mergeCell ref="H3:H4"/>
    <mergeCell ref="K3:K4"/>
    <mergeCell ref="L3:L4"/>
    <mergeCell ref="J3:J4"/>
    <mergeCell ref="N15:S15"/>
    <mergeCell ref="B15:I15"/>
    <mergeCell ref="B22:I22"/>
    <mergeCell ref="A26:B26"/>
    <mergeCell ref="A27:I27"/>
    <mergeCell ref="A32:B32"/>
    <mergeCell ref="M26:N26"/>
    <mergeCell ref="M32:N32"/>
    <mergeCell ref="M31:N31"/>
    <mergeCell ref="M27:S27"/>
    <mergeCell ref="A31:B31"/>
  </mergeCells>
  <conditionalFormatting sqref="S7:S11 S13:S14 S16:S26 S28:S34">
    <cfRule type="cellIs" dxfId="4" priority="2" operator="equal">
      <formula>"error"</formula>
    </cfRule>
  </conditionalFormatting>
  <pageMargins left="0.2" right="0" top="0.75" bottom="0.25" header="0"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7"/>
  <dimension ref="A1:I16"/>
  <sheetViews>
    <sheetView topLeftCell="A8" workbookViewId="0">
      <selection activeCell="I13" sqref="C6:I13"/>
    </sheetView>
  </sheetViews>
  <sheetFormatPr defaultColWidth="11.5546875" defaultRowHeight="12"/>
  <cols>
    <col min="1" max="1" width="18.44140625" style="106" customWidth="1"/>
    <col min="2" max="2" width="23.88671875" style="106" customWidth="1"/>
    <col min="3" max="3" width="15.44140625" style="100" customWidth="1"/>
    <col min="4" max="4" width="16.5546875" style="100" customWidth="1"/>
    <col min="5" max="5" width="16.109375" style="100" customWidth="1"/>
    <col min="6" max="6" width="16.88671875" style="100" customWidth="1"/>
    <col min="7" max="7" width="17.109375" style="100" customWidth="1"/>
    <col min="8" max="8" width="15.5546875" style="100" customWidth="1"/>
    <col min="9" max="9" width="18" style="100" customWidth="1"/>
    <col min="10" max="16384" width="11.5546875" style="100"/>
  </cols>
  <sheetData>
    <row r="1" spans="1:9" ht="24" customHeight="1">
      <c r="A1" s="335" t="s">
        <v>653</v>
      </c>
      <c r="B1" s="335"/>
    </row>
    <row r="2" spans="1:9">
      <c r="A2" s="237"/>
    </row>
    <row r="3" spans="1:9">
      <c r="A3" s="339" t="s">
        <v>230</v>
      </c>
      <c r="B3" s="339" t="s">
        <v>231</v>
      </c>
      <c r="C3" s="336" t="s">
        <v>62</v>
      </c>
      <c r="D3" s="336"/>
      <c r="E3" s="336" t="s">
        <v>121</v>
      </c>
      <c r="F3" s="336" t="s">
        <v>63</v>
      </c>
      <c r="G3" s="336"/>
      <c r="H3" s="336" t="s">
        <v>122</v>
      </c>
      <c r="I3" s="336" t="s">
        <v>61</v>
      </c>
    </row>
    <row r="4" spans="1:9" ht="60">
      <c r="A4" s="339"/>
      <c r="B4" s="339"/>
      <c r="C4" s="101" t="s">
        <v>166</v>
      </c>
      <c r="D4" s="101" t="s">
        <v>232</v>
      </c>
      <c r="E4" s="336"/>
      <c r="F4" s="101" t="s">
        <v>167</v>
      </c>
      <c r="G4" s="101" t="s">
        <v>168</v>
      </c>
      <c r="H4" s="336"/>
      <c r="I4" s="336"/>
    </row>
    <row r="5" spans="1:9" s="74" customFormat="1">
      <c r="A5" s="102"/>
      <c r="B5" s="102"/>
      <c r="C5" s="76"/>
      <c r="D5" s="76"/>
      <c r="E5" s="76"/>
      <c r="F5" s="76"/>
      <c r="G5" s="76"/>
      <c r="H5" s="76"/>
      <c r="I5" s="76"/>
    </row>
    <row r="6" spans="1:9" ht="36" customHeight="1">
      <c r="A6" s="145" t="s">
        <v>226</v>
      </c>
      <c r="B6" s="145" t="s">
        <v>234</v>
      </c>
      <c r="C6" s="145">
        <f>'04- Buget Cerere'!C11</f>
        <v>0</v>
      </c>
      <c r="D6" s="145">
        <f>'04- Buget Cerere'!D11</f>
        <v>0</v>
      </c>
      <c r="E6" s="145">
        <f>'04- Buget Cerere'!E11</f>
        <v>0</v>
      </c>
      <c r="F6" s="145">
        <f>'04- Buget Cerere'!F11</f>
        <v>0</v>
      </c>
      <c r="G6" s="145">
        <f>'04- Buget Cerere'!G11</f>
        <v>0</v>
      </c>
      <c r="H6" s="145">
        <f>'04- Buget Cerere'!H11</f>
        <v>0</v>
      </c>
      <c r="I6" s="145">
        <f>'04- Buget Cerere'!I11</f>
        <v>0</v>
      </c>
    </row>
    <row r="7" spans="1:9" ht="60">
      <c r="A7" s="103" t="s">
        <v>227</v>
      </c>
      <c r="B7" s="103" t="s">
        <v>361</v>
      </c>
      <c r="C7" s="147">
        <f>'04- Buget Cerere'!C21</f>
        <v>0</v>
      </c>
      <c r="D7" s="147">
        <f>'04- Buget Cerere'!D21</f>
        <v>0</v>
      </c>
      <c r="E7" s="147">
        <f>'04- Buget Cerere'!E21</f>
        <v>0</v>
      </c>
      <c r="F7" s="147">
        <f>'04- Buget Cerere'!F21</f>
        <v>0</v>
      </c>
      <c r="G7" s="147">
        <f>'04- Buget Cerere'!G21</f>
        <v>0</v>
      </c>
      <c r="H7" s="147">
        <f>'04- Buget Cerere'!H21</f>
        <v>0</v>
      </c>
      <c r="I7" s="147">
        <f>'04- Buget Cerere'!I21</f>
        <v>0</v>
      </c>
    </row>
    <row r="8" spans="1:9" s="74" customFormat="1" ht="36">
      <c r="A8" s="104" t="s">
        <v>191</v>
      </c>
      <c r="B8" s="104" t="s">
        <v>362</v>
      </c>
      <c r="C8" s="146">
        <f>'04- Buget Cerere'!C25</f>
        <v>0</v>
      </c>
      <c r="D8" s="146">
        <f>'04- Buget Cerere'!D25</f>
        <v>0</v>
      </c>
      <c r="E8" s="146">
        <f>'04- Buget Cerere'!E25</f>
        <v>0</v>
      </c>
      <c r="F8" s="146">
        <f>'04- Buget Cerere'!F25</f>
        <v>0</v>
      </c>
      <c r="G8" s="146">
        <f>'04- Buget Cerere'!G25</f>
        <v>0</v>
      </c>
      <c r="H8" s="146">
        <f>'04- Buget Cerere'!H25</f>
        <v>0</v>
      </c>
      <c r="I8" s="146">
        <f>'04- Buget Cerere'!I25</f>
        <v>0</v>
      </c>
    </row>
    <row r="9" spans="1:9" ht="24">
      <c r="A9" s="104" t="s">
        <v>191</v>
      </c>
      <c r="B9" s="104" t="s">
        <v>255</v>
      </c>
      <c r="C9" s="146">
        <f>'04- Buget Cerere'!C30</f>
        <v>0</v>
      </c>
      <c r="D9" s="146">
        <f>'04- Buget Cerere'!D30</f>
        <v>0</v>
      </c>
      <c r="E9" s="146">
        <f>'04- Buget Cerere'!E30</f>
        <v>0</v>
      </c>
      <c r="F9" s="146">
        <f>'04- Buget Cerere'!F30</f>
        <v>0</v>
      </c>
      <c r="G9" s="146">
        <f>'04- Buget Cerere'!G30</f>
        <v>0</v>
      </c>
      <c r="H9" s="146">
        <f>'04- Buget Cerere'!H30</f>
        <v>0</v>
      </c>
      <c r="I9" s="146">
        <f>'04- Buget Cerere'!I30</f>
        <v>0</v>
      </c>
    </row>
    <row r="10" spans="1:9" ht="21" customHeight="1">
      <c r="A10" s="104" t="s">
        <v>191</v>
      </c>
      <c r="B10" s="104" t="s">
        <v>256</v>
      </c>
      <c r="C10" s="146">
        <f>'04- Buget Cerere'!C28</f>
        <v>0</v>
      </c>
      <c r="D10" s="146">
        <f>'04- Buget Cerere'!D28</f>
        <v>0</v>
      </c>
      <c r="E10" s="146">
        <f>'04- Buget Cerere'!E28</f>
        <v>0</v>
      </c>
      <c r="F10" s="146">
        <f>'04- Buget Cerere'!F28</f>
        <v>0</v>
      </c>
      <c r="G10" s="146">
        <f>'04- Buget Cerere'!G28</f>
        <v>0</v>
      </c>
      <c r="H10" s="146">
        <f>'04- Buget Cerere'!H28</f>
        <v>0</v>
      </c>
      <c r="I10" s="146">
        <f>'04- Buget Cerere'!I28</f>
        <v>0</v>
      </c>
    </row>
    <row r="11" spans="1:9" ht="30" customHeight="1">
      <c r="A11" s="104" t="s">
        <v>191</v>
      </c>
      <c r="B11" s="104" t="s">
        <v>259</v>
      </c>
      <c r="C11" s="146">
        <f>'04- Buget Cerere'!C29</f>
        <v>0</v>
      </c>
      <c r="D11" s="146">
        <f>'04- Buget Cerere'!D29</f>
        <v>0</v>
      </c>
      <c r="E11" s="146">
        <f>'04- Buget Cerere'!E29</f>
        <v>0</v>
      </c>
      <c r="F11" s="146">
        <f>'04- Buget Cerere'!F29</f>
        <v>0</v>
      </c>
      <c r="G11" s="146">
        <f>'04- Buget Cerere'!G29</f>
        <v>0</v>
      </c>
      <c r="H11" s="146">
        <f>'04- Buget Cerere'!H29</f>
        <v>0</v>
      </c>
      <c r="I11" s="146">
        <f>'04- Buget Cerere'!I29</f>
        <v>0</v>
      </c>
    </row>
    <row r="12" spans="1:9" ht="58.95" customHeight="1">
      <c r="A12" s="148" t="s">
        <v>436</v>
      </c>
      <c r="B12" s="148" t="s">
        <v>437</v>
      </c>
      <c r="C12" s="149">
        <f>'04- Buget Cerere'!C13</f>
        <v>0</v>
      </c>
      <c r="D12" s="149">
        <f>'04- Buget Cerere'!D13</f>
        <v>0</v>
      </c>
      <c r="E12" s="149">
        <f>'04- Buget Cerere'!E13</f>
        <v>0</v>
      </c>
      <c r="F12" s="149">
        <f>'04- Buget Cerere'!F13</f>
        <v>0</v>
      </c>
      <c r="G12" s="149">
        <f>'04- Buget Cerere'!G13</f>
        <v>0</v>
      </c>
      <c r="H12" s="149">
        <f>'04- Buget Cerere'!H13</f>
        <v>0</v>
      </c>
      <c r="I12" s="149">
        <f>'04- Buget Cerere'!I13</f>
        <v>0</v>
      </c>
    </row>
    <row r="13" spans="1:9">
      <c r="A13" s="337" t="s">
        <v>61</v>
      </c>
      <c r="B13" s="338"/>
      <c r="C13" s="270">
        <f t="shared" ref="C13:I13" si="0">SUM(C6:C12)</f>
        <v>0</v>
      </c>
      <c r="D13" s="270">
        <f t="shared" si="0"/>
        <v>0</v>
      </c>
      <c r="E13" s="270">
        <f t="shared" si="0"/>
        <v>0</v>
      </c>
      <c r="F13" s="270">
        <f t="shared" si="0"/>
        <v>0</v>
      </c>
      <c r="G13" s="270">
        <f t="shared" si="0"/>
        <v>0</v>
      </c>
      <c r="H13" s="270">
        <f t="shared" si="0"/>
        <v>0</v>
      </c>
      <c r="I13" s="270">
        <f t="shared" si="0"/>
        <v>0</v>
      </c>
    </row>
    <row r="14" spans="1:9">
      <c r="C14" s="134" t="str">
        <f>IF(C13='04- Buget Cerere'!C32,"OK","ERROR")</f>
        <v>OK</v>
      </c>
      <c r="D14" s="134" t="str">
        <f>IF(D13='04- Buget Cerere'!D32,"OK","ERROR")</f>
        <v>OK</v>
      </c>
      <c r="E14" s="134" t="str">
        <f>IF(E13='04- Buget Cerere'!E32,"OK","ERROR")</f>
        <v>OK</v>
      </c>
      <c r="F14" s="134" t="str">
        <f>IF(F13='04- Buget Cerere'!F32,"OK","ERROR")</f>
        <v>OK</v>
      </c>
      <c r="G14" s="134" t="str">
        <f>IF(G13='04- Buget Cerere'!G32,"OK","ERROR")</f>
        <v>OK</v>
      </c>
      <c r="H14" s="134" t="str">
        <f>IF(H13='04- Buget Cerere'!H32,"OK","ERROR")</f>
        <v>OK</v>
      </c>
      <c r="I14" s="134" t="str">
        <f>IF(I13='04- Buget Cerere'!I32,"OK","ERROR")</f>
        <v>OK</v>
      </c>
    </row>
    <row r="15" spans="1:9">
      <c r="C15" s="105"/>
      <c r="D15" s="105"/>
      <c r="E15" s="105"/>
      <c r="F15" s="105"/>
      <c r="G15" s="105"/>
      <c r="H15" s="105"/>
      <c r="I15" s="105"/>
    </row>
    <row r="16" spans="1:9">
      <c r="C16" s="262"/>
      <c r="D16" s="262"/>
      <c r="E16" s="262"/>
      <c r="F16" s="262"/>
      <c r="G16" s="262"/>
      <c r="H16" s="262"/>
      <c r="I16" s="262"/>
    </row>
  </sheetData>
  <sheetProtection algorithmName="SHA-512" hashValue="Amj1WReVXh4C711EmW0NjlPISYEDTYeaSZ9Q7KdETJhDH/XhZstAvHVDuAxe932ci5CuUeQbiGKfeVtOkXnnKw==" saltValue="1yoLgHVqS3MSSSG303SkoA==" spinCount="100000" sheet="1" objects="1" scenarios="1"/>
  <mergeCells count="9">
    <mergeCell ref="A1:B1"/>
    <mergeCell ref="I3:I4"/>
    <mergeCell ref="A13:B13"/>
    <mergeCell ref="A3:A4"/>
    <mergeCell ref="B3:B4"/>
    <mergeCell ref="C3:D3"/>
    <mergeCell ref="E3:E4"/>
    <mergeCell ref="F3:G3"/>
    <mergeCell ref="H3:H4"/>
  </mergeCells>
  <conditionalFormatting sqref="C14:I14">
    <cfRule type="cellIs" dxfId="3" priority="1" operator="equal">
      <formula>"error"</formula>
    </cfRule>
  </conditionalFormatting>
  <pageMargins left="1.1811024E-2" right="1.1811024E-2" top="0.10433070899999999" bottom="0.10433070899999999" header="0" footer="0"/>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0E30D-49FF-4910-B47D-45335D15E28A}">
  <sheetPr codeName="Foaie8"/>
  <dimension ref="A1:O137"/>
  <sheetViews>
    <sheetView zoomScale="80" zoomScaleNormal="80" workbookViewId="0">
      <selection activeCell="N128" sqref="N128"/>
    </sheetView>
  </sheetViews>
  <sheetFormatPr defaultColWidth="9.109375" defaultRowHeight="14.4"/>
  <cols>
    <col min="1" max="1" width="6.109375" style="6" customWidth="1"/>
    <col min="2" max="2" width="38.44140625" style="13" customWidth="1"/>
    <col min="3" max="3" width="11.6640625" style="19" customWidth="1"/>
    <col min="4" max="7" width="10.109375" style="19" customWidth="1"/>
    <col min="8" max="217" width="9.109375" style="150"/>
    <col min="218" max="218" width="6.109375" style="150" customWidth="1"/>
    <col min="219" max="219" width="79.5546875" style="150" customWidth="1"/>
    <col min="220" max="223" width="14.6640625" style="150" customWidth="1"/>
    <col min="224" max="473" width="9.109375" style="150"/>
    <col min="474" max="474" width="6.109375" style="150" customWidth="1"/>
    <col min="475" max="475" width="79.5546875" style="150" customWidth="1"/>
    <col min="476" max="479" width="14.6640625" style="150" customWidth="1"/>
    <col min="480" max="729" width="9.109375" style="150"/>
    <col min="730" max="730" width="6.109375" style="150" customWidth="1"/>
    <col min="731" max="731" width="79.5546875" style="150" customWidth="1"/>
    <col min="732" max="735" width="14.6640625" style="150" customWidth="1"/>
    <col min="736" max="985" width="9.109375" style="150"/>
    <col min="986" max="986" width="6.109375" style="150" customWidth="1"/>
    <col min="987" max="987" width="79.5546875" style="150" customWidth="1"/>
    <col min="988" max="991" width="14.6640625" style="150" customWidth="1"/>
    <col min="992" max="1241" width="9.109375" style="150"/>
    <col min="1242" max="1242" width="6.109375" style="150" customWidth="1"/>
    <col min="1243" max="1243" width="79.5546875" style="150" customWidth="1"/>
    <col min="1244" max="1247" width="14.6640625" style="150" customWidth="1"/>
    <col min="1248" max="1497" width="9.109375" style="150"/>
    <col min="1498" max="1498" width="6.109375" style="150" customWidth="1"/>
    <col min="1499" max="1499" width="79.5546875" style="150" customWidth="1"/>
    <col min="1500" max="1503" width="14.6640625" style="150" customWidth="1"/>
    <col min="1504" max="1753" width="9.109375" style="150"/>
    <col min="1754" max="1754" width="6.109375" style="150" customWidth="1"/>
    <col min="1755" max="1755" width="79.5546875" style="150" customWidth="1"/>
    <col min="1756" max="1759" width="14.6640625" style="150" customWidth="1"/>
    <col min="1760" max="2009" width="9.109375" style="150"/>
    <col min="2010" max="2010" width="6.109375" style="150" customWidth="1"/>
    <col min="2011" max="2011" width="79.5546875" style="150" customWidth="1"/>
    <col min="2012" max="2015" width="14.6640625" style="150" customWidth="1"/>
    <col min="2016" max="2265" width="9.109375" style="150"/>
    <col min="2266" max="2266" width="6.109375" style="150" customWidth="1"/>
    <col min="2267" max="2267" width="79.5546875" style="150" customWidth="1"/>
    <col min="2268" max="2271" width="14.6640625" style="150" customWidth="1"/>
    <col min="2272" max="2521" width="9.109375" style="150"/>
    <col min="2522" max="2522" width="6.109375" style="150" customWidth="1"/>
    <col min="2523" max="2523" width="79.5546875" style="150" customWidth="1"/>
    <col min="2524" max="2527" width="14.6640625" style="150" customWidth="1"/>
    <col min="2528" max="2777" width="9.109375" style="150"/>
    <col min="2778" max="2778" width="6.109375" style="150" customWidth="1"/>
    <col min="2779" max="2779" width="79.5546875" style="150" customWidth="1"/>
    <col min="2780" max="2783" width="14.6640625" style="150" customWidth="1"/>
    <col min="2784" max="3033" width="9.109375" style="150"/>
    <col min="3034" max="3034" width="6.109375" style="150" customWidth="1"/>
    <col min="3035" max="3035" width="79.5546875" style="150" customWidth="1"/>
    <col min="3036" max="3039" width="14.6640625" style="150" customWidth="1"/>
    <col min="3040" max="3289" width="9.109375" style="150"/>
    <col min="3290" max="3290" width="6.109375" style="150" customWidth="1"/>
    <col min="3291" max="3291" width="79.5546875" style="150" customWidth="1"/>
    <col min="3292" max="3295" width="14.6640625" style="150" customWidth="1"/>
    <col min="3296" max="3545" width="9.109375" style="150"/>
    <col min="3546" max="3546" width="6.109375" style="150" customWidth="1"/>
    <col min="3547" max="3547" width="79.5546875" style="150" customWidth="1"/>
    <col min="3548" max="3551" width="14.6640625" style="150" customWidth="1"/>
    <col min="3552" max="3801" width="9.109375" style="150"/>
    <col min="3802" max="3802" width="6.109375" style="150" customWidth="1"/>
    <col min="3803" max="3803" width="79.5546875" style="150" customWidth="1"/>
    <col min="3804" max="3807" width="14.6640625" style="150" customWidth="1"/>
    <col min="3808" max="4057" width="9.109375" style="150"/>
    <col min="4058" max="4058" width="6.109375" style="150" customWidth="1"/>
    <col min="4059" max="4059" width="79.5546875" style="150" customWidth="1"/>
    <col min="4060" max="4063" width="14.6640625" style="150" customWidth="1"/>
    <col min="4064" max="4313" width="9.109375" style="150"/>
    <col min="4314" max="4314" width="6.109375" style="150" customWidth="1"/>
    <col min="4315" max="4315" width="79.5546875" style="150" customWidth="1"/>
    <col min="4316" max="4319" width="14.6640625" style="150" customWidth="1"/>
    <col min="4320" max="4569" width="9.109375" style="150"/>
    <col min="4570" max="4570" width="6.109375" style="150" customWidth="1"/>
    <col min="4571" max="4571" width="79.5546875" style="150" customWidth="1"/>
    <col min="4572" max="4575" width="14.6640625" style="150" customWidth="1"/>
    <col min="4576" max="4825" width="9.109375" style="150"/>
    <col min="4826" max="4826" width="6.109375" style="150" customWidth="1"/>
    <col min="4827" max="4827" width="79.5546875" style="150" customWidth="1"/>
    <col min="4828" max="4831" width="14.6640625" style="150" customWidth="1"/>
    <col min="4832" max="5081" width="9.109375" style="150"/>
    <col min="5082" max="5082" width="6.109375" style="150" customWidth="1"/>
    <col min="5083" max="5083" width="79.5546875" style="150" customWidth="1"/>
    <col min="5084" max="5087" width="14.6640625" style="150" customWidth="1"/>
    <col min="5088" max="5337" width="9.109375" style="150"/>
    <col min="5338" max="5338" width="6.109375" style="150" customWidth="1"/>
    <col min="5339" max="5339" width="79.5546875" style="150" customWidth="1"/>
    <col min="5340" max="5343" width="14.6640625" style="150" customWidth="1"/>
    <col min="5344" max="5593" width="9.109375" style="150"/>
    <col min="5594" max="5594" width="6.109375" style="150" customWidth="1"/>
    <col min="5595" max="5595" width="79.5546875" style="150" customWidth="1"/>
    <col min="5596" max="5599" width="14.6640625" style="150" customWidth="1"/>
    <col min="5600" max="5849" width="9.109375" style="150"/>
    <col min="5850" max="5850" width="6.109375" style="150" customWidth="1"/>
    <col min="5851" max="5851" width="79.5546875" style="150" customWidth="1"/>
    <col min="5852" max="5855" width="14.6640625" style="150" customWidth="1"/>
    <col min="5856" max="6105" width="9.109375" style="150"/>
    <col min="6106" max="6106" width="6.109375" style="150" customWidth="1"/>
    <col min="6107" max="6107" width="79.5546875" style="150" customWidth="1"/>
    <col min="6108" max="6111" width="14.6640625" style="150" customWidth="1"/>
    <col min="6112" max="6361" width="9.109375" style="150"/>
    <col min="6362" max="6362" width="6.109375" style="150" customWidth="1"/>
    <col min="6363" max="6363" width="79.5546875" style="150" customWidth="1"/>
    <col min="6364" max="6367" width="14.6640625" style="150" customWidth="1"/>
    <col min="6368" max="6617" width="9.109375" style="150"/>
    <col min="6618" max="6618" width="6.109375" style="150" customWidth="1"/>
    <col min="6619" max="6619" width="79.5546875" style="150" customWidth="1"/>
    <col min="6620" max="6623" width="14.6640625" style="150" customWidth="1"/>
    <col min="6624" max="6873" width="9.109375" style="150"/>
    <col min="6874" max="6874" width="6.109375" style="150" customWidth="1"/>
    <col min="6875" max="6875" width="79.5546875" style="150" customWidth="1"/>
    <col min="6876" max="6879" width="14.6640625" style="150" customWidth="1"/>
    <col min="6880" max="7129" width="9.109375" style="150"/>
    <col min="7130" max="7130" width="6.109375" style="150" customWidth="1"/>
    <col min="7131" max="7131" width="79.5546875" style="150" customWidth="1"/>
    <col min="7132" max="7135" width="14.6640625" style="150" customWidth="1"/>
    <col min="7136" max="7385" width="9.109375" style="150"/>
    <col min="7386" max="7386" width="6.109375" style="150" customWidth="1"/>
    <col min="7387" max="7387" width="79.5546875" style="150" customWidth="1"/>
    <col min="7388" max="7391" width="14.6640625" style="150" customWidth="1"/>
    <col min="7392" max="7641" width="9.109375" style="150"/>
    <col min="7642" max="7642" width="6.109375" style="150" customWidth="1"/>
    <col min="7643" max="7643" width="79.5546875" style="150" customWidth="1"/>
    <col min="7644" max="7647" width="14.6640625" style="150" customWidth="1"/>
    <col min="7648" max="7897" width="9.109375" style="150"/>
    <col min="7898" max="7898" width="6.109375" style="150" customWidth="1"/>
    <col min="7899" max="7899" width="79.5546875" style="150" customWidth="1"/>
    <col min="7900" max="7903" width="14.6640625" style="150" customWidth="1"/>
    <col min="7904" max="8153" width="9.109375" style="150"/>
    <col min="8154" max="8154" width="6.109375" style="150" customWidth="1"/>
    <col min="8155" max="8155" width="79.5546875" style="150" customWidth="1"/>
    <col min="8156" max="8159" width="14.6640625" style="150" customWidth="1"/>
    <col min="8160" max="8409" width="9.109375" style="150"/>
    <col min="8410" max="8410" width="6.109375" style="150" customWidth="1"/>
    <col min="8411" max="8411" width="79.5546875" style="150" customWidth="1"/>
    <col min="8412" max="8415" width="14.6640625" style="150" customWidth="1"/>
    <col min="8416" max="8665" width="9.109375" style="150"/>
    <col min="8666" max="8666" width="6.109375" style="150" customWidth="1"/>
    <col min="8667" max="8667" width="79.5546875" style="150" customWidth="1"/>
    <col min="8668" max="8671" width="14.6640625" style="150" customWidth="1"/>
    <col min="8672" max="8921" width="9.109375" style="150"/>
    <col min="8922" max="8922" width="6.109375" style="150" customWidth="1"/>
    <col min="8923" max="8923" width="79.5546875" style="150" customWidth="1"/>
    <col min="8924" max="8927" width="14.6640625" style="150" customWidth="1"/>
    <col min="8928" max="9177" width="9.109375" style="150"/>
    <col min="9178" max="9178" width="6.109375" style="150" customWidth="1"/>
    <col min="9179" max="9179" width="79.5546875" style="150" customWidth="1"/>
    <col min="9180" max="9183" width="14.6640625" style="150" customWidth="1"/>
    <col min="9184" max="9433" width="9.109375" style="150"/>
    <col min="9434" max="9434" width="6.109375" style="150" customWidth="1"/>
    <col min="9435" max="9435" width="79.5546875" style="150" customWidth="1"/>
    <col min="9436" max="9439" width="14.6640625" style="150" customWidth="1"/>
    <col min="9440" max="9689" width="9.109375" style="150"/>
    <col min="9690" max="9690" width="6.109375" style="150" customWidth="1"/>
    <col min="9691" max="9691" width="79.5546875" style="150" customWidth="1"/>
    <col min="9692" max="9695" width="14.6640625" style="150" customWidth="1"/>
    <col min="9696" max="9945" width="9.109375" style="150"/>
    <col min="9946" max="9946" width="6.109375" style="150" customWidth="1"/>
    <col min="9947" max="9947" width="79.5546875" style="150" customWidth="1"/>
    <col min="9948" max="9951" width="14.6640625" style="150" customWidth="1"/>
    <col min="9952" max="10201" width="9.109375" style="150"/>
    <col min="10202" max="10202" width="6.109375" style="150" customWidth="1"/>
    <col min="10203" max="10203" width="79.5546875" style="150" customWidth="1"/>
    <col min="10204" max="10207" width="14.6640625" style="150" customWidth="1"/>
    <col min="10208" max="10457" width="9.109375" style="150"/>
    <col min="10458" max="10458" width="6.109375" style="150" customWidth="1"/>
    <col min="10459" max="10459" width="79.5546875" style="150" customWidth="1"/>
    <col min="10460" max="10463" width="14.6640625" style="150" customWidth="1"/>
    <col min="10464" max="10713" width="9.109375" style="150"/>
    <col min="10714" max="10714" width="6.109375" style="150" customWidth="1"/>
    <col min="10715" max="10715" width="79.5546875" style="150" customWidth="1"/>
    <col min="10716" max="10719" width="14.6640625" style="150" customWidth="1"/>
    <col min="10720" max="10969" width="9.109375" style="150"/>
    <col min="10970" max="10970" width="6.109375" style="150" customWidth="1"/>
    <col min="10971" max="10971" width="79.5546875" style="150" customWidth="1"/>
    <col min="10972" max="10975" width="14.6640625" style="150" customWidth="1"/>
    <col min="10976" max="11225" width="9.109375" style="150"/>
    <col min="11226" max="11226" width="6.109375" style="150" customWidth="1"/>
    <col min="11227" max="11227" width="79.5546875" style="150" customWidth="1"/>
    <col min="11228" max="11231" width="14.6640625" style="150" customWidth="1"/>
    <col min="11232" max="11481" width="9.109375" style="150"/>
    <col min="11482" max="11482" width="6.109375" style="150" customWidth="1"/>
    <col min="11483" max="11483" width="79.5546875" style="150" customWidth="1"/>
    <col min="11484" max="11487" width="14.6640625" style="150" customWidth="1"/>
    <col min="11488" max="11737" width="9.109375" style="150"/>
    <col min="11738" max="11738" width="6.109375" style="150" customWidth="1"/>
    <col min="11739" max="11739" width="79.5546875" style="150" customWidth="1"/>
    <col min="11740" max="11743" width="14.6640625" style="150" customWidth="1"/>
    <col min="11744" max="11993" width="9.109375" style="150"/>
    <col min="11994" max="11994" width="6.109375" style="150" customWidth="1"/>
    <col min="11995" max="11995" width="79.5546875" style="150" customWidth="1"/>
    <col min="11996" max="11999" width="14.6640625" style="150" customWidth="1"/>
    <col min="12000" max="12249" width="9.109375" style="150"/>
    <col min="12250" max="12250" width="6.109375" style="150" customWidth="1"/>
    <col min="12251" max="12251" width="79.5546875" style="150" customWidth="1"/>
    <col min="12252" max="12255" width="14.6640625" style="150" customWidth="1"/>
    <col min="12256" max="12505" width="9.109375" style="150"/>
    <col min="12506" max="12506" width="6.109375" style="150" customWidth="1"/>
    <col min="12507" max="12507" width="79.5546875" style="150" customWidth="1"/>
    <col min="12508" max="12511" width="14.6640625" style="150" customWidth="1"/>
    <col min="12512" max="12761" width="9.109375" style="150"/>
    <col min="12762" max="12762" width="6.109375" style="150" customWidth="1"/>
    <col min="12763" max="12763" width="79.5546875" style="150" customWidth="1"/>
    <col min="12764" max="12767" width="14.6640625" style="150" customWidth="1"/>
    <col min="12768" max="13017" width="9.109375" style="150"/>
    <col min="13018" max="13018" width="6.109375" style="150" customWidth="1"/>
    <col min="13019" max="13019" width="79.5546875" style="150" customWidth="1"/>
    <col min="13020" max="13023" width="14.6640625" style="150" customWidth="1"/>
    <col min="13024" max="13273" width="9.109375" style="150"/>
    <col min="13274" max="13274" width="6.109375" style="150" customWidth="1"/>
    <col min="13275" max="13275" width="79.5546875" style="150" customWidth="1"/>
    <col min="13276" max="13279" width="14.6640625" style="150" customWidth="1"/>
    <col min="13280" max="13529" width="9.109375" style="150"/>
    <col min="13530" max="13530" width="6.109375" style="150" customWidth="1"/>
    <col min="13531" max="13531" width="79.5546875" style="150" customWidth="1"/>
    <col min="13532" max="13535" width="14.6640625" style="150" customWidth="1"/>
    <col min="13536" max="13785" width="9.109375" style="150"/>
    <col min="13786" max="13786" width="6.109375" style="150" customWidth="1"/>
    <col min="13787" max="13787" width="79.5546875" style="150" customWidth="1"/>
    <col min="13788" max="13791" width="14.6640625" style="150" customWidth="1"/>
    <col min="13792" max="14041" width="9.109375" style="150"/>
    <col min="14042" max="14042" width="6.109375" style="150" customWidth="1"/>
    <col min="14043" max="14043" width="79.5546875" style="150" customWidth="1"/>
    <col min="14044" max="14047" width="14.6640625" style="150" customWidth="1"/>
    <col min="14048" max="14297" width="9.109375" style="150"/>
    <col min="14298" max="14298" width="6.109375" style="150" customWidth="1"/>
    <col min="14299" max="14299" width="79.5546875" style="150" customWidth="1"/>
    <col min="14300" max="14303" width="14.6640625" style="150" customWidth="1"/>
    <col min="14304" max="14553" width="9.109375" style="150"/>
    <col min="14554" max="14554" width="6.109375" style="150" customWidth="1"/>
    <col min="14555" max="14555" width="79.5546875" style="150" customWidth="1"/>
    <col min="14556" max="14559" width="14.6640625" style="150" customWidth="1"/>
    <col min="14560" max="14809" width="9.109375" style="150"/>
    <col min="14810" max="14810" width="6.109375" style="150" customWidth="1"/>
    <col min="14811" max="14811" width="79.5546875" style="150" customWidth="1"/>
    <col min="14812" max="14815" width="14.6640625" style="150" customWidth="1"/>
    <col min="14816" max="15065" width="9.109375" style="150"/>
    <col min="15066" max="15066" width="6.109375" style="150" customWidth="1"/>
    <col min="15067" max="15067" width="79.5546875" style="150" customWidth="1"/>
    <col min="15068" max="15071" width="14.6640625" style="150" customWidth="1"/>
    <col min="15072" max="15321" width="9.109375" style="150"/>
    <col min="15322" max="15322" width="6.109375" style="150" customWidth="1"/>
    <col min="15323" max="15323" width="79.5546875" style="150" customWidth="1"/>
    <col min="15324" max="15327" width="14.6640625" style="150" customWidth="1"/>
    <col min="15328" max="15577" width="9.109375" style="150"/>
    <col min="15578" max="15578" width="6.109375" style="150" customWidth="1"/>
    <col min="15579" max="15579" width="79.5546875" style="150" customWidth="1"/>
    <col min="15580" max="15583" width="14.6640625" style="150" customWidth="1"/>
    <col min="15584" max="15833" width="9.109375" style="150"/>
    <col min="15834" max="15834" width="6.109375" style="150" customWidth="1"/>
    <col min="15835" max="15835" width="79.5546875" style="150" customWidth="1"/>
    <col min="15836" max="15839" width="14.6640625" style="150" customWidth="1"/>
    <col min="15840" max="16089" width="9.109375" style="150"/>
    <col min="16090" max="16090" width="6.109375" style="150" customWidth="1"/>
    <col min="16091" max="16091" width="79.5546875" style="150" customWidth="1"/>
    <col min="16092" max="16095" width="14.6640625" style="150" customWidth="1"/>
    <col min="16096" max="16384" width="9.109375" style="150"/>
  </cols>
  <sheetData>
    <row r="1" spans="1:7">
      <c r="A1" s="357" t="s">
        <v>634</v>
      </c>
      <c r="B1" s="357"/>
      <c r="C1" s="357"/>
      <c r="D1" s="357"/>
      <c r="E1" s="357"/>
    </row>
    <row r="2" spans="1:7">
      <c r="A2" s="8"/>
      <c r="B2" s="8"/>
      <c r="C2" s="8"/>
      <c r="D2" s="8"/>
      <c r="E2" s="8"/>
    </row>
    <row r="3" spans="1:7" ht="28.95" customHeight="1">
      <c r="A3" s="341" t="s">
        <v>545</v>
      </c>
      <c r="B3" s="341"/>
      <c r="C3" s="341"/>
      <c r="D3" s="341"/>
      <c r="E3" s="341"/>
      <c r="F3" s="341"/>
      <c r="G3" s="341"/>
    </row>
    <row r="4" spans="1:7" s="111" customFormat="1" ht="13.8">
      <c r="A4" s="350" t="s">
        <v>546</v>
      </c>
      <c r="B4" s="352" t="s">
        <v>547</v>
      </c>
      <c r="C4" s="342" t="s">
        <v>81</v>
      </c>
      <c r="D4" s="343"/>
      <c r="E4" s="343"/>
      <c r="F4" s="343"/>
      <c r="G4" s="343"/>
    </row>
    <row r="5" spans="1:7" s="111" customFormat="1" ht="13.8">
      <c r="A5" s="351"/>
      <c r="B5" s="353"/>
      <c r="C5" s="151" t="s">
        <v>115</v>
      </c>
      <c r="D5" s="151" t="s">
        <v>116</v>
      </c>
      <c r="E5" s="151" t="s">
        <v>117</v>
      </c>
      <c r="F5" s="151" t="s">
        <v>118</v>
      </c>
      <c r="G5" s="151" t="s">
        <v>119</v>
      </c>
    </row>
    <row r="6" spans="1:7">
      <c r="A6" s="344" t="s">
        <v>90</v>
      </c>
      <c r="B6" s="345"/>
      <c r="C6" s="345"/>
      <c r="D6" s="345"/>
      <c r="E6" s="345"/>
      <c r="F6" s="345"/>
      <c r="G6" s="345"/>
    </row>
    <row r="7" spans="1:7">
      <c r="A7" s="358" t="s">
        <v>93</v>
      </c>
      <c r="B7" s="359"/>
      <c r="C7" s="22"/>
      <c r="D7" s="22"/>
      <c r="E7" s="22"/>
      <c r="F7" s="22"/>
      <c r="G7" s="22"/>
    </row>
    <row r="8" spans="1:7" ht="24">
      <c r="A8" s="152">
        <v>1</v>
      </c>
      <c r="B8" s="4" t="s">
        <v>86</v>
      </c>
      <c r="C8" s="21">
        <v>0</v>
      </c>
      <c r="D8" s="21">
        <v>0</v>
      </c>
      <c r="E8" s="21">
        <v>0</v>
      </c>
      <c r="F8" s="21">
        <v>0</v>
      </c>
      <c r="G8" s="21">
        <v>0</v>
      </c>
    </row>
    <row r="9" spans="1:7">
      <c r="A9" s="2">
        <v>2</v>
      </c>
      <c r="B9" s="4" t="s">
        <v>548</v>
      </c>
      <c r="C9" s="153">
        <f>C10+C11</f>
        <v>0</v>
      </c>
      <c r="D9" s="153">
        <f t="shared" ref="D9:G9" si="0">D10+D11</f>
        <v>0</v>
      </c>
      <c r="E9" s="153">
        <f t="shared" si="0"/>
        <v>0</v>
      </c>
      <c r="F9" s="153">
        <f t="shared" si="0"/>
        <v>0</v>
      </c>
      <c r="G9" s="153">
        <f t="shared" si="0"/>
        <v>0</v>
      </c>
    </row>
    <row r="10" spans="1:7">
      <c r="A10" s="2" t="s">
        <v>91</v>
      </c>
      <c r="B10" s="4" t="s">
        <v>549</v>
      </c>
      <c r="C10" s="21">
        <v>0</v>
      </c>
      <c r="D10" s="21">
        <v>0</v>
      </c>
      <c r="E10" s="21">
        <v>0</v>
      </c>
      <c r="F10" s="21">
        <v>0</v>
      </c>
      <c r="G10" s="21">
        <v>0</v>
      </c>
    </row>
    <row r="11" spans="1:7" ht="24">
      <c r="A11" s="2" t="s">
        <v>550</v>
      </c>
      <c r="B11" s="4" t="s">
        <v>551</v>
      </c>
      <c r="C11" s="21">
        <v>0</v>
      </c>
      <c r="D11" s="21">
        <v>0</v>
      </c>
      <c r="E11" s="21">
        <v>0</v>
      </c>
      <c r="F11" s="21">
        <v>0</v>
      </c>
      <c r="G11" s="21">
        <v>0</v>
      </c>
    </row>
    <row r="12" spans="1:7">
      <c r="A12" s="2">
        <v>3</v>
      </c>
      <c r="B12" s="4" t="s">
        <v>552</v>
      </c>
      <c r="C12" s="21">
        <v>0</v>
      </c>
      <c r="D12" s="21">
        <v>0</v>
      </c>
      <c r="E12" s="21">
        <v>0</v>
      </c>
      <c r="F12" s="21">
        <v>0</v>
      </c>
      <c r="G12" s="21">
        <v>0</v>
      </c>
    </row>
    <row r="13" spans="1:7">
      <c r="A13" s="2">
        <v>4</v>
      </c>
      <c r="B13" s="4" t="s">
        <v>124</v>
      </c>
      <c r="C13" s="21">
        <v>0</v>
      </c>
      <c r="D13" s="21">
        <v>0</v>
      </c>
      <c r="E13" s="21">
        <v>0</v>
      </c>
      <c r="F13" s="21">
        <v>0</v>
      </c>
      <c r="G13" s="21">
        <v>0</v>
      </c>
    </row>
    <row r="14" spans="1:7">
      <c r="A14" s="356" t="s">
        <v>553</v>
      </c>
      <c r="B14" s="356"/>
      <c r="C14" s="154">
        <f>C8+C9+C12+C13</f>
        <v>0</v>
      </c>
      <c r="D14" s="154">
        <f t="shared" ref="D14:G14" si="1">D8+D9+D12+D13</f>
        <v>0</v>
      </c>
      <c r="E14" s="154">
        <f t="shared" si="1"/>
        <v>0</v>
      </c>
      <c r="F14" s="154">
        <f t="shared" si="1"/>
        <v>0</v>
      </c>
      <c r="G14" s="154">
        <f t="shared" si="1"/>
        <v>0</v>
      </c>
    </row>
    <row r="15" spans="1:7">
      <c r="A15" s="358" t="s">
        <v>94</v>
      </c>
      <c r="B15" s="359"/>
      <c r="C15" s="154"/>
      <c r="D15" s="154"/>
      <c r="E15" s="154"/>
      <c r="F15" s="154"/>
      <c r="G15" s="154"/>
    </row>
    <row r="16" spans="1:7" ht="24">
      <c r="A16" s="2">
        <v>5</v>
      </c>
      <c r="B16" s="4" t="s">
        <v>554</v>
      </c>
      <c r="C16" s="153">
        <f>C17+C18</f>
        <v>0</v>
      </c>
      <c r="D16" s="153">
        <f t="shared" ref="D16:G16" si="2">D17+D18</f>
        <v>0</v>
      </c>
      <c r="E16" s="153">
        <f t="shared" si="2"/>
        <v>0</v>
      </c>
      <c r="F16" s="153">
        <f t="shared" si="2"/>
        <v>0</v>
      </c>
      <c r="G16" s="153">
        <f t="shared" si="2"/>
        <v>0</v>
      </c>
    </row>
    <row r="17" spans="1:15">
      <c r="A17" s="2">
        <v>5.0999999999999996</v>
      </c>
      <c r="B17" s="5" t="s">
        <v>555</v>
      </c>
      <c r="C17" s="21">
        <v>0</v>
      </c>
      <c r="D17" s="21">
        <v>0</v>
      </c>
      <c r="E17" s="21">
        <v>0</v>
      </c>
      <c r="F17" s="21">
        <v>0</v>
      </c>
      <c r="G17" s="21">
        <v>0</v>
      </c>
      <c r="I17" s="155"/>
      <c r="J17" s="155"/>
      <c r="K17" s="155"/>
      <c r="L17" s="155"/>
      <c r="M17" s="155"/>
      <c r="N17" s="155"/>
      <c r="O17" s="155"/>
    </row>
    <row r="18" spans="1:15" ht="24">
      <c r="A18" s="2">
        <v>5.2</v>
      </c>
      <c r="B18" s="5" t="s">
        <v>556</v>
      </c>
      <c r="C18" s="21">
        <v>0</v>
      </c>
      <c r="D18" s="21">
        <v>0</v>
      </c>
      <c r="E18" s="21">
        <v>0</v>
      </c>
      <c r="F18" s="21">
        <v>0</v>
      </c>
      <c r="G18" s="21">
        <v>0</v>
      </c>
    </row>
    <row r="19" spans="1:15">
      <c r="A19" s="2">
        <v>6</v>
      </c>
      <c r="B19" s="5" t="s">
        <v>557</v>
      </c>
      <c r="C19" s="21">
        <v>0</v>
      </c>
      <c r="D19" s="21">
        <v>0</v>
      </c>
      <c r="E19" s="21">
        <v>0</v>
      </c>
      <c r="F19" s="21">
        <v>0</v>
      </c>
      <c r="G19" s="21">
        <v>0</v>
      </c>
    </row>
    <row r="20" spans="1:15">
      <c r="A20" s="2">
        <v>7</v>
      </c>
      <c r="B20" s="5" t="s">
        <v>636</v>
      </c>
      <c r="C20" s="21">
        <v>0</v>
      </c>
      <c r="D20" s="21">
        <v>0</v>
      </c>
      <c r="E20" s="21">
        <v>0</v>
      </c>
      <c r="F20" s="21">
        <v>0</v>
      </c>
      <c r="G20" s="21">
        <v>0</v>
      </c>
    </row>
    <row r="21" spans="1:15">
      <c r="A21" s="2">
        <v>8</v>
      </c>
      <c r="B21" s="4" t="s">
        <v>690</v>
      </c>
      <c r="C21" s="21">
        <v>0</v>
      </c>
      <c r="D21" s="21">
        <v>0</v>
      </c>
      <c r="E21" s="21">
        <v>0</v>
      </c>
      <c r="F21" s="21">
        <v>0</v>
      </c>
      <c r="G21" s="21">
        <v>0</v>
      </c>
    </row>
    <row r="22" spans="1:15" s="156" customFormat="1">
      <c r="A22" s="356" t="s">
        <v>558</v>
      </c>
      <c r="B22" s="356"/>
      <c r="C22" s="154">
        <f>C16+C21+C19+C20</f>
        <v>0</v>
      </c>
      <c r="D22" s="154">
        <f t="shared" ref="D22:G22" si="3">D16+D21+D19+D20</f>
        <v>0</v>
      </c>
      <c r="E22" s="154">
        <f t="shared" si="3"/>
        <v>0</v>
      </c>
      <c r="F22" s="154">
        <f t="shared" si="3"/>
        <v>0</v>
      </c>
      <c r="G22" s="154">
        <f t="shared" si="3"/>
        <v>0</v>
      </c>
    </row>
    <row r="23" spans="1:15" s="156" customFormat="1">
      <c r="A23" s="356" t="s">
        <v>559</v>
      </c>
      <c r="B23" s="356"/>
      <c r="C23" s="154">
        <f>C14-C22</f>
        <v>0</v>
      </c>
      <c r="D23" s="154">
        <f t="shared" ref="D23:G23" si="4">D14-D22</f>
        <v>0</v>
      </c>
      <c r="E23" s="154">
        <f t="shared" si="4"/>
        <v>0</v>
      </c>
      <c r="F23" s="154">
        <f t="shared" si="4"/>
        <v>0</v>
      </c>
      <c r="G23" s="154">
        <f t="shared" si="4"/>
        <v>0</v>
      </c>
    </row>
    <row r="24" spans="1:15">
      <c r="A24" s="346" t="s">
        <v>560</v>
      </c>
      <c r="B24" s="347"/>
      <c r="C24" s="347"/>
      <c r="D24" s="347"/>
      <c r="E24" s="347"/>
      <c r="F24" s="347"/>
      <c r="G24" s="347"/>
    </row>
    <row r="25" spans="1:15">
      <c r="A25" s="358" t="s">
        <v>561</v>
      </c>
      <c r="B25" s="359"/>
      <c r="C25" s="22"/>
      <c r="D25" s="22"/>
      <c r="E25" s="22"/>
      <c r="F25" s="22"/>
      <c r="G25" s="22"/>
    </row>
    <row r="26" spans="1:15">
      <c r="A26" s="2">
        <v>9</v>
      </c>
      <c r="B26" s="4" t="s">
        <v>637</v>
      </c>
      <c r="C26" s="21">
        <v>0</v>
      </c>
      <c r="D26" s="21">
        <v>0</v>
      </c>
      <c r="E26" s="21">
        <v>0</v>
      </c>
      <c r="F26" s="21">
        <v>0</v>
      </c>
      <c r="G26" s="21">
        <v>0</v>
      </c>
    </row>
    <row r="27" spans="1:15">
      <c r="A27" s="356" t="s">
        <v>562</v>
      </c>
      <c r="B27" s="356"/>
      <c r="C27" s="22">
        <f>C26</f>
        <v>0</v>
      </c>
      <c r="D27" s="22">
        <f t="shared" ref="D27:G27" si="5">D26</f>
        <v>0</v>
      </c>
      <c r="E27" s="22">
        <f t="shared" si="5"/>
        <v>0</v>
      </c>
      <c r="F27" s="22">
        <f t="shared" si="5"/>
        <v>0</v>
      </c>
      <c r="G27" s="22">
        <f t="shared" si="5"/>
        <v>0</v>
      </c>
    </row>
    <row r="28" spans="1:15" ht="20.399999999999999" customHeight="1">
      <c r="A28" s="346" t="s">
        <v>689</v>
      </c>
      <c r="B28" s="360"/>
      <c r="C28" s="22"/>
      <c r="D28" s="22"/>
      <c r="E28" s="22"/>
      <c r="F28" s="22"/>
      <c r="G28" s="22"/>
    </row>
    <row r="29" spans="1:15">
      <c r="A29" s="2">
        <v>10</v>
      </c>
      <c r="B29" s="4" t="s">
        <v>691</v>
      </c>
      <c r="C29" s="21">
        <v>0</v>
      </c>
      <c r="D29" s="21">
        <v>0</v>
      </c>
      <c r="E29" s="21">
        <v>0</v>
      </c>
      <c r="F29" s="21">
        <v>0</v>
      </c>
      <c r="G29" s="21">
        <v>0</v>
      </c>
    </row>
    <row r="30" spans="1:15">
      <c r="A30" s="2">
        <v>11</v>
      </c>
      <c r="B30" s="4" t="s">
        <v>692</v>
      </c>
      <c r="C30" s="21">
        <v>0</v>
      </c>
      <c r="D30" s="21">
        <v>0</v>
      </c>
      <c r="E30" s="21">
        <v>0</v>
      </c>
      <c r="F30" s="21">
        <v>0</v>
      </c>
      <c r="G30" s="21">
        <v>0</v>
      </c>
    </row>
    <row r="31" spans="1:15">
      <c r="A31" s="2">
        <v>12</v>
      </c>
      <c r="B31" s="4" t="s">
        <v>655</v>
      </c>
      <c r="C31" s="21">
        <v>0</v>
      </c>
      <c r="D31" s="21">
        <v>0</v>
      </c>
      <c r="E31" s="21">
        <v>0</v>
      </c>
      <c r="F31" s="21">
        <v>0</v>
      </c>
      <c r="G31" s="21">
        <v>0</v>
      </c>
    </row>
    <row r="32" spans="1:15" ht="24">
      <c r="A32" s="2">
        <v>13</v>
      </c>
      <c r="B32" s="4" t="s">
        <v>648</v>
      </c>
      <c r="C32" s="21">
        <v>0</v>
      </c>
      <c r="D32" s="21">
        <v>0</v>
      </c>
      <c r="E32" s="21">
        <v>0</v>
      </c>
      <c r="F32" s="21">
        <v>0</v>
      </c>
      <c r="G32" s="21">
        <v>0</v>
      </c>
    </row>
    <row r="33" spans="1:7">
      <c r="A33" s="356" t="s">
        <v>563</v>
      </c>
      <c r="B33" s="356"/>
      <c r="C33" s="154">
        <f>SUM(C29:C32)</f>
        <v>0</v>
      </c>
      <c r="D33" s="154">
        <f>SUM(D29:D32)</f>
        <v>0</v>
      </c>
      <c r="E33" s="154">
        <f t="shared" ref="E33:G33" si="6">SUM(E29:E32)</f>
        <v>0</v>
      </c>
      <c r="F33" s="154">
        <f t="shared" si="6"/>
        <v>0</v>
      </c>
      <c r="G33" s="154">
        <f t="shared" si="6"/>
        <v>0</v>
      </c>
    </row>
    <row r="34" spans="1:7">
      <c r="A34" s="356" t="s">
        <v>564</v>
      </c>
      <c r="B34" s="356"/>
      <c r="C34" s="154">
        <f>C27-C33</f>
        <v>0</v>
      </c>
      <c r="D34" s="154">
        <f t="shared" ref="D34:G34" si="7">D27-D33</f>
        <v>0</v>
      </c>
      <c r="E34" s="154">
        <f t="shared" si="7"/>
        <v>0</v>
      </c>
      <c r="F34" s="154">
        <f t="shared" si="7"/>
        <v>0</v>
      </c>
      <c r="G34" s="154">
        <f t="shared" si="7"/>
        <v>0</v>
      </c>
    </row>
    <row r="35" spans="1:7">
      <c r="A35" s="356" t="s">
        <v>565</v>
      </c>
      <c r="B35" s="356"/>
      <c r="C35" s="154">
        <f>C34+C23</f>
        <v>0</v>
      </c>
      <c r="D35" s="154">
        <f t="shared" ref="D35:G35" si="8">D34+D23</f>
        <v>0</v>
      </c>
      <c r="E35" s="154">
        <f t="shared" si="8"/>
        <v>0</v>
      </c>
      <c r="F35" s="154">
        <f t="shared" si="8"/>
        <v>0</v>
      </c>
      <c r="G35" s="154">
        <f t="shared" si="8"/>
        <v>0</v>
      </c>
    </row>
    <row r="36" spans="1:7">
      <c r="A36" s="346" t="s">
        <v>92</v>
      </c>
      <c r="B36" s="348"/>
      <c r="C36" s="348"/>
      <c r="D36" s="348"/>
      <c r="E36" s="348"/>
      <c r="F36" s="348"/>
      <c r="G36" s="348"/>
    </row>
    <row r="37" spans="1:7">
      <c r="A37" s="2"/>
      <c r="B37" s="10" t="s">
        <v>566</v>
      </c>
      <c r="C37" s="154"/>
      <c r="D37" s="154"/>
      <c r="E37" s="154"/>
      <c r="F37" s="154"/>
      <c r="G37" s="154"/>
    </row>
    <row r="38" spans="1:7">
      <c r="A38" s="157">
        <v>14</v>
      </c>
      <c r="B38" s="158" t="s">
        <v>567</v>
      </c>
      <c r="C38" s="20">
        <f>C39+C42+C45+C48+C51+C54</f>
        <v>0</v>
      </c>
      <c r="D38" s="20">
        <f t="shared" ref="D38:G38" si="9">D39+D42+D45+D48+D51+D54</f>
        <v>0</v>
      </c>
      <c r="E38" s="20">
        <f t="shared" si="9"/>
        <v>0</v>
      </c>
      <c r="F38" s="20">
        <f t="shared" si="9"/>
        <v>0</v>
      </c>
      <c r="G38" s="20">
        <f t="shared" si="9"/>
        <v>0</v>
      </c>
    </row>
    <row r="39" spans="1:7">
      <c r="A39" s="157">
        <v>14.1</v>
      </c>
      <c r="B39" s="158" t="s">
        <v>74</v>
      </c>
      <c r="C39" s="28">
        <f>C40+C41</f>
        <v>0</v>
      </c>
      <c r="D39" s="28">
        <f t="shared" ref="D39:G39" si="10">D40+D41</f>
        <v>0</v>
      </c>
      <c r="E39" s="28">
        <f t="shared" si="10"/>
        <v>0</v>
      </c>
      <c r="F39" s="28">
        <f t="shared" si="10"/>
        <v>0</v>
      </c>
      <c r="G39" s="28">
        <f t="shared" si="10"/>
        <v>0</v>
      </c>
    </row>
    <row r="40" spans="1:7">
      <c r="A40" s="157"/>
      <c r="B40" s="29" t="s">
        <v>568</v>
      </c>
      <c r="C40" s="21">
        <v>0</v>
      </c>
      <c r="D40" s="21">
        <v>0</v>
      </c>
      <c r="E40" s="21">
        <v>0</v>
      </c>
      <c r="F40" s="21">
        <v>0</v>
      </c>
      <c r="G40" s="21">
        <v>0</v>
      </c>
    </row>
    <row r="41" spans="1:7">
      <c r="A41" s="157"/>
      <c r="B41" s="29" t="s">
        <v>569</v>
      </c>
      <c r="C41" s="21">
        <v>0</v>
      </c>
      <c r="D41" s="21">
        <v>0</v>
      </c>
      <c r="E41" s="21">
        <v>0</v>
      </c>
      <c r="F41" s="21">
        <v>0</v>
      </c>
      <c r="G41" s="21">
        <v>0</v>
      </c>
    </row>
    <row r="42" spans="1:7">
      <c r="A42" s="157" t="s">
        <v>656</v>
      </c>
      <c r="B42" s="158" t="s">
        <v>75</v>
      </c>
      <c r="C42" s="28">
        <f>C43+C44</f>
        <v>0</v>
      </c>
      <c r="D42" s="28">
        <f>D43+D44</f>
        <v>0</v>
      </c>
      <c r="E42" s="28">
        <f t="shared" ref="E42:G42" si="11">E43+E44</f>
        <v>0</v>
      </c>
      <c r="F42" s="28">
        <f t="shared" si="11"/>
        <v>0</v>
      </c>
      <c r="G42" s="28">
        <f t="shared" si="11"/>
        <v>0</v>
      </c>
    </row>
    <row r="43" spans="1:7">
      <c r="A43" s="157"/>
      <c r="B43" s="29" t="s">
        <v>570</v>
      </c>
      <c r="C43" s="21">
        <v>0</v>
      </c>
      <c r="D43" s="21">
        <v>0</v>
      </c>
      <c r="E43" s="21">
        <v>0</v>
      </c>
      <c r="F43" s="21">
        <v>0</v>
      </c>
      <c r="G43" s="21">
        <v>0</v>
      </c>
    </row>
    <row r="44" spans="1:7">
      <c r="A44" s="157"/>
      <c r="B44" s="29" t="s">
        <v>571</v>
      </c>
      <c r="C44" s="21">
        <v>0</v>
      </c>
      <c r="D44" s="21">
        <v>0</v>
      </c>
      <c r="E44" s="21">
        <v>0</v>
      </c>
      <c r="F44" s="21">
        <v>0</v>
      </c>
      <c r="G44" s="21">
        <v>0</v>
      </c>
    </row>
    <row r="45" spans="1:7">
      <c r="A45" s="157" t="s">
        <v>657</v>
      </c>
      <c r="B45" s="158" t="s">
        <v>76</v>
      </c>
      <c r="C45" s="28">
        <f>C46+C47</f>
        <v>0</v>
      </c>
      <c r="D45" s="28">
        <f t="shared" ref="D45:G45" si="12">D46+D47</f>
        <v>0</v>
      </c>
      <c r="E45" s="28">
        <f t="shared" si="12"/>
        <v>0</v>
      </c>
      <c r="F45" s="28">
        <f t="shared" si="12"/>
        <v>0</v>
      </c>
      <c r="G45" s="28">
        <f t="shared" si="12"/>
        <v>0</v>
      </c>
    </row>
    <row r="46" spans="1:7">
      <c r="A46" s="157"/>
      <c r="B46" s="29" t="s">
        <v>572</v>
      </c>
      <c r="C46" s="21">
        <v>0</v>
      </c>
      <c r="D46" s="21">
        <v>0</v>
      </c>
      <c r="E46" s="21">
        <v>0</v>
      </c>
      <c r="F46" s="21">
        <v>0</v>
      </c>
      <c r="G46" s="21">
        <v>0</v>
      </c>
    </row>
    <row r="47" spans="1:7">
      <c r="A47" s="157"/>
      <c r="B47" s="29" t="s">
        <v>573</v>
      </c>
      <c r="C47" s="21">
        <v>0</v>
      </c>
      <c r="D47" s="21">
        <v>0</v>
      </c>
      <c r="E47" s="21">
        <v>0</v>
      </c>
      <c r="F47" s="21">
        <v>0</v>
      </c>
      <c r="G47" s="21">
        <v>0</v>
      </c>
    </row>
    <row r="48" spans="1:7" ht="24">
      <c r="A48" s="157" t="s">
        <v>658</v>
      </c>
      <c r="B48" s="158" t="s">
        <v>574</v>
      </c>
      <c r="C48" s="28">
        <f>C49+C50</f>
        <v>0</v>
      </c>
      <c r="D48" s="28">
        <f t="shared" ref="D48:G48" si="13">D49+D50</f>
        <v>0</v>
      </c>
      <c r="E48" s="28">
        <f t="shared" si="13"/>
        <v>0</v>
      </c>
      <c r="F48" s="28">
        <f t="shared" si="13"/>
        <v>0</v>
      </c>
      <c r="G48" s="28">
        <f t="shared" si="13"/>
        <v>0</v>
      </c>
    </row>
    <row r="49" spans="1:7" ht="24">
      <c r="A49" s="157"/>
      <c r="B49" s="29" t="s">
        <v>575</v>
      </c>
      <c r="C49" s="21">
        <v>0</v>
      </c>
      <c r="D49" s="21">
        <v>0</v>
      </c>
      <c r="E49" s="21">
        <v>0</v>
      </c>
      <c r="F49" s="21">
        <v>0</v>
      </c>
      <c r="G49" s="21">
        <v>0</v>
      </c>
    </row>
    <row r="50" spans="1:7" ht="24">
      <c r="A50" s="157"/>
      <c r="B50" s="29" t="s">
        <v>576</v>
      </c>
      <c r="C50" s="21">
        <v>0</v>
      </c>
      <c r="D50" s="21">
        <v>0</v>
      </c>
      <c r="E50" s="21">
        <v>0</v>
      </c>
      <c r="F50" s="21">
        <v>0</v>
      </c>
      <c r="G50" s="21">
        <v>0</v>
      </c>
    </row>
    <row r="51" spans="1:7">
      <c r="A51" s="157" t="s">
        <v>659</v>
      </c>
      <c r="B51" s="158" t="s">
        <v>577</v>
      </c>
      <c r="C51" s="28">
        <f>C52+C53</f>
        <v>0</v>
      </c>
      <c r="D51" s="28">
        <f t="shared" ref="D51:G51" si="14">D52+D53</f>
        <v>0</v>
      </c>
      <c r="E51" s="28">
        <f t="shared" si="14"/>
        <v>0</v>
      </c>
      <c r="F51" s="28">
        <f t="shared" si="14"/>
        <v>0</v>
      </c>
      <c r="G51" s="28">
        <f t="shared" si="14"/>
        <v>0</v>
      </c>
    </row>
    <row r="52" spans="1:7">
      <c r="A52" s="157"/>
      <c r="B52" s="29" t="s">
        <v>578</v>
      </c>
      <c r="C52" s="21">
        <v>0</v>
      </c>
      <c r="D52" s="21">
        <v>0</v>
      </c>
      <c r="E52" s="21">
        <v>0</v>
      </c>
      <c r="F52" s="21">
        <v>0</v>
      </c>
      <c r="G52" s="21">
        <v>0</v>
      </c>
    </row>
    <row r="53" spans="1:7">
      <c r="A53" s="157"/>
      <c r="B53" s="29" t="s">
        <v>579</v>
      </c>
      <c r="C53" s="21">
        <v>0</v>
      </c>
      <c r="D53" s="21">
        <v>0</v>
      </c>
      <c r="E53" s="21">
        <v>0</v>
      </c>
      <c r="F53" s="21">
        <v>0</v>
      </c>
      <c r="G53" s="21">
        <v>0</v>
      </c>
    </row>
    <row r="54" spans="1:7" s="156" customFormat="1">
      <c r="A54" s="112">
        <v>14.6</v>
      </c>
      <c r="B54" s="158" t="s">
        <v>48</v>
      </c>
      <c r="C54" s="27">
        <f>C55+C56</f>
        <v>0</v>
      </c>
      <c r="D54" s="27">
        <f t="shared" ref="D54:G54" si="15">D55+D56</f>
        <v>0</v>
      </c>
      <c r="E54" s="27">
        <f t="shared" si="15"/>
        <v>0</v>
      </c>
      <c r="F54" s="27">
        <f t="shared" si="15"/>
        <v>0</v>
      </c>
      <c r="G54" s="27">
        <f t="shared" si="15"/>
        <v>0</v>
      </c>
    </row>
    <row r="55" spans="1:7">
      <c r="A55" s="2"/>
      <c r="B55" s="4" t="s">
        <v>580</v>
      </c>
      <c r="C55" s="21">
        <v>0</v>
      </c>
      <c r="D55" s="21">
        <v>0</v>
      </c>
      <c r="E55" s="21">
        <v>0</v>
      </c>
      <c r="F55" s="21">
        <v>0</v>
      </c>
      <c r="G55" s="21">
        <v>0</v>
      </c>
    </row>
    <row r="56" spans="1:7">
      <c r="A56" s="2"/>
      <c r="B56" s="4" t="s">
        <v>581</v>
      </c>
      <c r="C56" s="21">
        <v>0</v>
      </c>
      <c r="D56" s="21">
        <v>0</v>
      </c>
      <c r="E56" s="21">
        <v>0</v>
      </c>
      <c r="F56" s="21">
        <v>0</v>
      </c>
      <c r="G56" s="21">
        <v>0</v>
      </c>
    </row>
    <row r="57" spans="1:7">
      <c r="A57" s="2">
        <v>15</v>
      </c>
      <c r="B57" s="7" t="s">
        <v>36</v>
      </c>
      <c r="C57" s="20">
        <f>C58+C59+C60+C61</f>
        <v>0</v>
      </c>
      <c r="D57" s="20">
        <f t="shared" ref="D57:G57" si="16">D58+D59+D60+D61</f>
        <v>0</v>
      </c>
      <c r="E57" s="20">
        <f t="shared" si="16"/>
        <v>0</v>
      </c>
      <c r="F57" s="20">
        <f t="shared" si="16"/>
        <v>0</v>
      </c>
      <c r="G57" s="20">
        <f t="shared" si="16"/>
        <v>0</v>
      </c>
    </row>
    <row r="58" spans="1:7">
      <c r="A58" s="2" t="s">
        <v>660</v>
      </c>
      <c r="B58" s="3" t="s">
        <v>97</v>
      </c>
      <c r="C58" s="21">
        <v>0</v>
      </c>
      <c r="D58" s="21">
        <v>0</v>
      </c>
      <c r="E58" s="21">
        <v>0</v>
      </c>
      <c r="F58" s="21">
        <v>0</v>
      </c>
      <c r="G58" s="21">
        <v>0</v>
      </c>
    </row>
    <row r="59" spans="1:7" ht="24">
      <c r="A59" s="2" t="s">
        <v>661</v>
      </c>
      <c r="B59" s="3" t="s">
        <v>582</v>
      </c>
      <c r="C59" s="21">
        <v>0</v>
      </c>
      <c r="D59" s="21">
        <v>0</v>
      </c>
      <c r="E59" s="21">
        <v>0</v>
      </c>
      <c r="F59" s="21">
        <v>0</v>
      </c>
      <c r="G59" s="21">
        <v>0</v>
      </c>
    </row>
    <row r="60" spans="1:7">
      <c r="A60" s="2" t="s">
        <v>662</v>
      </c>
      <c r="B60" s="3" t="s">
        <v>583</v>
      </c>
      <c r="C60" s="21">
        <v>0</v>
      </c>
      <c r="D60" s="21">
        <v>0</v>
      </c>
      <c r="E60" s="21">
        <v>0</v>
      </c>
      <c r="F60" s="21">
        <v>0</v>
      </c>
      <c r="G60" s="21">
        <v>0</v>
      </c>
    </row>
    <row r="61" spans="1:7" ht="48">
      <c r="A61" s="2" t="s">
        <v>663</v>
      </c>
      <c r="B61" s="3" t="s">
        <v>584</v>
      </c>
      <c r="C61" s="21">
        <v>0</v>
      </c>
      <c r="D61" s="21">
        <v>0</v>
      </c>
      <c r="E61" s="21">
        <v>0</v>
      </c>
      <c r="F61" s="21">
        <v>0</v>
      </c>
      <c r="G61" s="21">
        <v>0</v>
      </c>
    </row>
    <row r="62" spans="1:7" s="156" customFormat="1">
      <c r="A62" s="356" t="s">
        <v>585</v>
      </c>
      <c r="B62" s="356"/>
      <c r="C62" s="154">
        <f>C57+C38</f>
        <v>0</v>
      </c>
      <c r="D62" s="154">
        <f t="shared" ref="D62:G62" si="17">D57+D38</f>
        <v>0</v>
      </c>
      <c r="E62" s="154">
        <f t="shared" si="17"/>
        <v>0</v>
      </c>
      <c r="F62" s="154">
        <f t="shared" si="17"/>
        <v>0</v>
      </c>
      <c r="G62" s="154">
        <f t="shared" si="17"/>
        <v>0</v>
      </c>
    </row>
    <row r="63" spans="1:7">
      <c r="A63" s="2"/>
      <c r="B63" s="10" t="s">
        <v>95</v>
      </c>
      <c r="C63" s="22"/>
      <c r="D63" s="22"/>
      <c r="E63" s="22"/>
      <c r="F63" s="22"/>
      <c r="G63" s="22"/>
    </row>
    <row r="64" spans="1:7">
      <c r="A64" s="2"/>
      <c r="B64" s="7" t="s">
        <v>586</v>
      </c>
      <c r="C64" s="154">
        <f>C65+C68+C71+C74+C77+C78+C79</f>
        <v>0</v>
      </c>
      <c r="D64" s="154">
        <f t="shared" ref="D64:G64" si="18">D65+D68+D71+D74+D77+D78+D79</f>
        <v>0</v>
      </c>
      <c r="E64" s="154">
        <f t="shared" si="18"/>
        <v>0</v>
      </c>
      <c r="F64" s="154">
        <f t="shared" si="18"/>
        <v>0</v>
      </c>
      <c r="G64" s="154">
        <f t="shared" si="18"/>
        <v>0</v>
      </c>
    </row>
    <row r="65" spans="1:10" s="156" customFormat="1" ht="24">
      <c r="A65" s="112">
        <v>16</v>
      </c>
      <c r="B65" s="159" t="s">
        <v>78</v>
      </c>
      <c r="C65" s="27">
        <f>C66+C67</f>
        <v>0</v>
      </c>
      <c r="D65" s="27">
        <f t="shared" ref="D65:G65" si="19">D66+D67</f>
        <v>0</v>
      </c>
      <c r="E65" s="27">
        <f t="shared" si="19"/>
        <v>0</v>
      </c>
      <c r="F65" s="27">
        <f t="shared" si="19"/>
        <v>0</v>
      </c>
      <c r="G65" s="27">
        <f t="shared" si="19"/>
        <v>0</v>
      </c>
    </row>
    <row r="66" spans="1:10" ht="24">
      <c r="A66" s="2"/>
      <c r="B66" s="3" t="s">
        <v>587</v>
      </c>
      <c r="C66" s="21">
        <v>0</v>
      </c>
      <c r="D66" s="21">
        <v>0</v>
      </c>
      <c r="E66" s="21">
        <v>0</v>
      </c>
      <c r="F66" s="21">
        <v>0</v>
      </c>
      <c r="G66" s="21">
        <v>0</v>
      </c>
      <c r="I66" s="155"/>
      <c r="J66" s="155"/>
    </row>
    <row r="67" spans="1:10" ht="24">
      <c r="A67" s="2"/>
      <c r="B67" s="3" t="s">
        <v>638</v>
      </c>
      <c r="C67" s="21">
        <v>0</v>
      </c>
      <c r="D67" s="21">
        <v>0</v>
      </c>
      <c r="E67" s="21">
        <v>0</v>
      </c>
      <c r="F67" s="21">
        <v>0</v>
      </c>
      <c r="G67" s="21">
        <v>0</v>
      </c>
    </row>
    <row r="68" spans="1:10" s="156" customFormat="1">
      <c r="A68" s="112">
        <v>17</v>
      </c>
      <c r="B68" s="159" t="s">
        <v>96</v>
      </c>
      <c r="C68" s="27">
        <f>C69+C70</f>
        <v>0</v>
      </c>
      <c r="D68" s="27">
        <f t="shared" ref="D68:G68" si="20">D69+D70</f>
        <v>0</v>
      </c>
      <c r="E68" s="27">
        <f t="shared" si="20"/>
        <v>0</v>
      </c>
      <c r="F68" s="27">
        <f t="shared" si="20"/>
        <v>0</v>
      </c>
      <c r="G68" s="27">
        <f t="shared" si="20"/>
        <v>0</v>
      </c>
    </row>
    <row r="69" spans="1:10">
      <c r="A69" s="2"/>
      <c r="B69" s="3" t="s">
        <v>588</v>
      </c>
      <c r="C69" s="21">
        <v>0</v>
      </c>
      <c r="D69" s="21">
        <v>0</v>
      </c>
      <c r="E69" s="21">
        <v>0</v>
      </c>
      <c r="F69" s="21">
        <v>0</v>
      </c>
      <c r="G69" s="21">
        <v>0</v>
      </c>
    </row>
    <row r="70" spans="1:10">
      <c r="A70" s="2"/>
      <c r="B70" s="3" t="s">
        <v>589</v>
      </c>
      <c r="C70" s="21">
        <v>0</v>
      </c>
      <c r="D70" s="21">
        <v>0</v>
      </c>
      <c r="E70" s="21">
        <v>0</v>
      </c>
      <c r="F70" s="21">
        <v>0</v>
      </c>
      <c r="G70" s="21">
        <v>0</v>
      </c>
    </row>
    <row r="71" spans="1:10" s="156" customFormat="1">
      <c r="A71" s="112">
        <v>18</v>
      </c>
      <c r="B71" s="159" t="s">
        <v>590</v>
      </c>
      <c r="C71" s="27">
        <f>C72+C73</f>
        <v>0</v>
      </c>
      <c r="D71" s="27">
        <f t="shared" ref="D71:G71" si="21">D72+D73</f>
        <v>0</v>
      </c>
      <c r="E71" s="27">
        <f t="shared" si="21"/>
        <v>0</v>
      </c>
      <c r="F71" s="27">
        <f t="shared" si="21"/>
        <v>0</v>
      </c>
      <c r="G71" s="27">
        <f t="shared" si="21"/>
        <v>0</v>
      </c>
    </row>
    <row r="72" spans="1:10">
      <c r="A72" s="2"/>
      <c r="B72" s="3" t="s">
        <v>591</v>
      </c>
      <c r="C72" s="21">
        <v>0</v>
      </c>
      <c r="D72" s="21">
        <v>0</v>
      </c>
      <c r="E72" s="21">
        <v>0</v>
      </c>
      <c r="F72" s="21">
        <v>0</v>
      </c>
      <c r="G72" s="21">
        <v>0</v>
      </c>
    </row>
    <row r="73" spans="1:10" ht="24">
      <c r="A73" s="2"/>
      <c r="B73" s="3" t="s">
        <v>592</v>
      </c>
      <c r="C73" s="21">
        <v>0</v>
      </c>
      <c r="D73" s="21">
        <v>0</v>
      </c>
      <c r="E73" s="21">
        <v>0</v>
      </c>
      <c r="F73" s="21">
        <v>0</v>
      </c>
      <c r="G73" s="21">
        <v>0</v>
      </c>
    </row>
    <row r="74" spans="1:10" s="156" customFormat="1">
      <c r="A74" s="112">
        <v>19</v>
      </c>
      <c r="B74" s="159" t="s">
        <v>79</v>
      </c>
      <c r="C74" s="27">
        <f>C75+C76</f>
        <v>0</v>
      </c>
      <c r="D74" s="27">
        <f t="shared" ref="D74:G74" si="22">D75+D76</f>
        <v>0</v>
      </c>
      <c r="E74" s="27">
        <f t="shared" si="22"/>
        <v>0</v>
      </c>
      <c r="F74" s="27">
        <f t="shared" si="22"/>
        <v>0</v>
      </c>
      <c r="G74" s="27">
        <f t="shared" si="22"/>
        <v>0</v>
      </c>
    </row>
    <row r="75" spans="1:10">
      <c r="A75" s="2"/>
      <c r="B75" s="3" t="s">
        <v>593</v>
      </c>
      <c r="C75" s="21">
        <v>0</v>
      </c>
      <c r="D75" s="21">
        <v>0</v>
      </c>
      <c r="E75" s="21">
        <v>0</v>
      </c>
      <c r="F75" s="21">
        <v>0</v>
      </c>
      <c r="G75" s="21">
        <v>0</v>
      </c>
    </row>
    <row r="76" spans="1:10">
      <c r="A76" s="2"/>
      <c r="B76" s="3" t="s">
        <v>594</v>
      </c>
      <c r="C76" s="21">
        <v>0</v>
      </c>
      <c r="D76" s="21">
        <v>0</v>
      </c>
      <c r="E76" s="21">
        <v>0</v>
      </c>
      <c r="F76" s="21">
        <v>0</v>
      </c>
      <c r="G76" s="21">
        <v>0</v>
      </c>
    </row>
    <row r="77" spans="1:10" s="156" customFormat="1">
      <c r="A77" s="112">
        <v>20</v>
      </c>
      <c r="B77" s="159" t="s">
        <v>595</v>
      </c>
      <c r="C77" s="21">
        <v>0</v>
      </c>
      <c r="D77" s="21">
        <v>0</v>
      </c>
      <c r="E77" s="21">
        <v>0</v>
      </c>
      <c r="F77" s="21">
        <v>0</v>
      </c>
      <c r="G77" s="21">
        <v>0</v>
      </c>
    </row>
    <row r="78" spans="1:10" s="156" customFormat="1">
      <c r="A78" s="112">
        <v>21</v>
      </c>
      <c r="B78" s="159" t="s">
        <v>99</v>
      </c>
      <c r="C78" s="21">
        <v>0</v>
      </c>
      <c r="D78" s="21">
        <v>0</v>
      </c>
      <c r="E78" s="21">
        <v>0</v>
      </c>
      <c r="F78" s="21">
        <v>0</v>
      </c>
      <c r="G78" s="21">
        <v>0</v>
      </c>
    </row>
    <row r="79" spans="1:10" s="156" customFormat="1" ht="24">
      <c r="A79" s="112">
        <v>22</v>
      </c>
      <c r="B79" s="159" t="s">
        <v>596</v>
      </c>
      <c r="C79" s="27">
        <f>C80+C81</f>
        <v>0</v>
      </c>
      <c r="D79" s="27">
        <f t="shared" ref="D79:G79" si="23">D80+D81</f>
        <v>0</v>
      </c>
      <c r="E79" s="27">
        <f t="shared" si="23"/>
        <v>0</v>
      </c>
      <c r="F79" s="27">
        <f t="shared" si="23"/>
        <v>0</v>
      </c>
      <c r="G79" s="27">
        <f t="shared" si="23"/>
        <v>0</v>
      </c>
    </row>
    <row r="80" spans="1:10">
      <c r="A80" s="2"/>
      <c r="B80" s="3" t="s">
        <v>597</v>
      </c>
      <c r="C80" s="21">
        <v>0</v>
      </c>
      <c r="D80" s="21">
        <v>0</v>
      </c>
      <c r="E80" s="21">
        <v>0</v>
      </c>
      <c r="F80" s="21">
        <v>0</v>
      </c>
      <c r="G80" s="21">
        <v>0</v>
      </c>
    </row>
    <row r="81" spans="1:7">
      <c r="A81" s="2"/>
      <c r="B81" s="3" t="s">
        <v>598</v>
      </c>
      <c r="C81" s="21">
        <v>0</v>
      </c>
      <c r="D81" s="21">
        <v>0</v>
      </c>
      <c r="E81" s="21">
        <v>0</v>
      </c>
      <c r="F81" s="21">
        <v>0</v>
      </c>
      <c r="G81" s="21">
        <v>0</v>
      </c>
    </row>
    <row r="82" spans="1:7">
      <c r="A82" s="2"/>
      <c r="B82" s="10" t="s">
        <v>37</v>
      </c>
      <c r="C82" s="154">
        <f>C83+C87</f>
        <v>0</v>
      </c>
      <c r="D82" s="154">
        <f t="shared" ref="D82:G82" si="24">D83+D87</f>
        <v>0</v>
      </c>
      <c r="E82" s="154">
        <f t="shared" si="24"/>
        <v>0</v>
      </c>
      <c r="F82" s="154">
        <f t="shared" si="24"/>
        <v>0</v>
      </c>
      <c r="G82" s="154">
        <f t="shared" si="24"/>
        <v>0</v>
      </c>
    </row>
    <row r="83" spans="1:7">
      <c r="A83" s="2">
        <v>23</v>
      </c>
      <c r="B83" s="159" t="s">
        <v>599</v>
      </c>
      <c r="C83" s="154">
        <f>SUM(C84:C86)</f>
        <v>0</v>
      </c>
      <c r="D83" s="154">
        <f t="shared" ref="D83:G83" si="25">SUM(D84:D86)</f>
        <v>0</v>
      </c>
      <c r="E83" s="154">
        <f t="shared" si="25"/>
        <v>0</v>
      </c>
      <c r="F83" s="154">
        <f t="shared" si="25"/>
        <v>0</v>
      </c>
      <c r="G83" s="154">
        <f t="shared" si="25"/>
        <v>0</v>
      </c>
    </row>
    <row r="84" spans="1:7">
      <c r="A84" s="2"/>
      <c r="B84" s="4" t="s">
        <v>600</v>
      </c>
      <c r="C84" s="21">
        <v>0</v>
      </c>
      <c r="D84" s="21">
        <v>0</v>
      </c>
      <c r="E84" s="21">
        <v>0</v>
      </c>
      <c r="F84" s="21">
        <v>0</v>
      </c>
      <c r="G84" s="21">
        <v>0</v>
      </c>
    </row>
    <row r="85" spans="1:7" ht="24">
      <c r="A85" s="2"/>
      <c r="B85" s="4" t="s">
        <v>601</v>
      </c>
      <c r="C85" s="21">
        <v>0</v>
      </c>
      <c r="D85" s="21">
        <v>0</v>
      </c>
      <c r="E85" s="21">
        <v>0</v>
      </c>
      <c r="F85" s="21">
        <v>0</v>
      </c>
      <c r="G85" s="21">
        <v>0</v>
      </c>
    </row>
    <row r="86" spans="1:7">
      <c r="A86" s="2"/>
      <c r="B86" s="4" t="s">
        <v>602</v>
      </c>
      <c r="C86" s="21">
        <v>0</v>
      </c>
      <c r="D86" s="21">
        <v>0</v>
      </c>
      <c r="E86" s="21">
        <v>0</v>
      </c>
      <c r="F86" s="21">
        <v>0</v>
      </c>
      <c r="G86" s="21">
        <v>0</v>
      </c>
    </row>
    <row r="87" spans="1:7" s="156" customFormat="1" ht="48">
      <c r="A87" s="112">
        <v>24</v>
      </c>
      <c r="B87" s="159" t="s">
        <v>603</v>
      </c>
      <c r="C87" s="21">
        <v>0</v>
      </c>
      <c r="D87" s="21">
        <v>0</v>
      </c>
      <c r="E87" s="21">
        <v>0</v>
      </c>
      <c r="F87" s="21">
        <v>0</v>
      </c>
      <c r="G87" s="21">
        <v>0</v>
      </c>
    </row>
    <row r="88" spans="1:7">
      <c r="A88" s="356" t="s">
        <v>604</v>
      </c>
      <c r="B88" s="356"/>
      <c r="C88" s="154">
        <f>C64+C82</f>
        <v>0</v>
      </c>
      <c r="D88" s="154">
        <f t="shared" ref="D88:G88" si="26">D64+D82</f>
        <v>0</v>
      </c>
      <c r="E88" s="154">
        <f t="shared" si="26"/>
        <v>0</v>
      </c>
      <c r="F88" s="154">
        <f t="shared" si="26"/>
        <v>0</v>
      </c>
      <c r="G88" s="154">
        <f t="shared" si="26"/>
        <v>0</v>
      </c>
    </row>
    <row r="89" spans="1:7">
      <c r="A89" s="356" t="s">
        <v>605</v>
      </c>
      <c r="B89" s="356"/>
      <c r="C89" s="154">
        <f>C62-C88</f>
        <v>0</v>
      </c>
      <c r="D89" s="154">
        <f t="shared" ref="D89:G89" si="27">D62-D88</f>
        <v>0</v>
      </c>
      <c r="E89" s="154">
        <f t="shared" si="27"/>
        <v>0</v>
      </c>
      <c r="F89" s="154">
        <f t="shared" si="27"/>
        <v>0</v>
      </c>
      <c r="G89" s="154">
        <f t="shared" si="27"/>
        <v>0</v>
      </c>
    </row>
    <row r="90" spans="1:7" ht="25.5" customHeight="1">
      <c r="A90" s="356" t="s">
        <v>606</v>
      </c>
      <c r="B90" s="356"/>
      <c r="C90" s="154">
        <f>C35+C89</f>
        <v>0</v>
      </c>
      <c r="D90" s="154">
        <f t="shared" ref="D90:G90" si="28">D35+D89</f>
        <v>0</v>
      </c>
      <c r="E90" s="154">
        <f t="shared" si="28"/>
        <v>0</v>
      </c>
      <c r="F90" s="154">
        <f t="shared" si="28"/>
        <v>0</v>
      </c>
      <c r="G90" s="154">
        <f t="shared" si="28"/>
        <v>0</v>
      </c>
    </row>
    <row r="91" spans="1:7">
      <c r="A91" s="2">
        <v>25</v>
      </c>
      <c r="B91" s="4" t="s">
        <v>87</v>
      </c>
      <c r="C91" s="21">
        <v>0</v>
      </c>
      <c r="D91" s="21">
        <v>0</v>
      </c>
      <c r="E91" s="21">
        <v>0</v>
      </c>
      <c r="F91" s="21">
        <v>0</v>
      </c>
      <c r="G91" s="21">
        <v>0</v>
      </c>
    </row>
    <row r="92" spans="1:7">
      <c r="A92" s="2">
        <v>26</v>
      </c>
      <c r="B92" s="4" t="s">
        <v>88</v>
      </c>
      <c r="C92" s="21">
        <v>0</v>
      </c>
      <c r="D92" s="21">
        <v>0</v>
      </c>
      <c r="E92" s="21">
        <v>0</v>
      </c>
      <c r="F92" s="21">
        <v>0</v>
      </c>
      <c r="G92" s="21">
        <v>0</v>
      </c>
    </row>
    <row r="93" spans="1:7">
      <c r="A93" s="2">
        <v>27</v>
      </c>
      <c r="B93" s="4" t="s">
        <v>635</v>
      </c>
      <c r="C93" s="21">
        <v>0</v>
      </c>
      <c r="D93" s="21">
        <v>0</v>
      </c>
      <c r="E93" s="21">
        <v>0</v>
      </c>
      <c r="F93" s="21">
        <v>0</v>
      </c>
      <c r="G93" s="21">
        <v>0</v>
      </c>
    </row>
    <row r="94" spans="1:7">
      <c r="A94" s="2">
        <v>28</v>
      </c>
      <c r="B94" s="4" t="s">
        <v>176</v>
      </c>
      <c r="C94" s="21">
        <v>0</v>
      </c>
      <c r="D94" s="21">
        <v>0</v>
      </c>
      <c r="E94" s="21">
        <v>0</v>
      </c>
      <c r="F94" s="21">
        <v>0</v>
      </c>
      <c r="G94" s="21">
        <v>0</v>
      </c>
    </row>
    <row r="95" spans="1:7">
      <c r="A95" s="2">
        <v>29</v>
      </c>
      <c r="B95" s="4" t="s">
        <v>150</v>
      </c>
      <c r="C95" s="21">
        <v>0</v>
      </c>
      <c r="D95" s="21">
        <v>0</v>
      </c>
      <c r="E95" s="21">
        <v>0</v>
      </c>
      <c r="F95" s="21">
        <v>0</v>
      </c>
      <c r="G95" s="21">
        <v>0</v>
      </c>
    </row>
    <row r="96" spans="1:7">
      <c r="A96" s="356" t="s">
        <v>607</v>
      </c>
      <c r="B96" s="356"/>
      <c r="C96" s="154">
        <f>C91-C92+C93+C94+C95</f>
        <v>0</v>
      </c>
      <c r="D96" s="154">
        <f t="shared" ref="D96:G96" si="29">D91-D92+D93+D94+D95</f>
        <v>0</v>
      </c>
      <c r="E96" s="154">
        <f t="shared" si="29"/>
        <v>0</v>
      </c>
      <c r="F96" s="154">
        <f t="shared" si="29"/>
        <v>0</v>
      </c>
      <c r="G96" s="154">
        <f t="shared" si="29"/>
        <v>0</v>
      </c>
    </row>
    <row r="97" spans="1:7">
      <c r="A97" s="356" t="s">
        <v>565</v>
      </c>
      <c r="B97" s="356"/>
      <c r="C97" s="154">
        <f>C35</f>
        <v>0</v>
      </c>
      <c r="D97" s="154">
        <f t="shared" ref="D97:G97" si="30">D35</f>
        <v>0</v>
      </c>
      <c r="E97" s="154">
        <f t="shared" si="30"/>
        <v>0</v>
      </c>
      <c r="F97" s="154">
        <f t="shared" si="30"/>
        <v>0</v>
      </c>
      <c r="G97" s="154">
        <f t="shared" si="30"/>
        <v>0</v>
      </c>
    </row>
    <row r="98" spans="1:7">
      <c r="A98" s="356" t="s">
        <v>608</v>
      </c>
      <c r="B98" s="356"/>
      <c r="C98" s="154">
        <f>C89-C96</f>
        <v>0</v>
      </c>
      <c r="D98" s="154">
        <f t="shared" ref="D98:G98" si="31">D89-D96</f>
        <v>0</v>
      </c>
      <c r="E98" s="154">
        <f>E89-E96</f>
        <v>0</v>
      </c>
      <c r="F98" s="154">
        <f t="shared" si="31"/>
        <v>0</v>
      </c>
      <c r="G98" s="154">
        <f t="shared" si="31"/>
        <v>0</v>
      </c>
    </row>
    <row r="99" spans="1:7">
      <c r="A99" s="346" t="s">
        <v>609</v>
      </c>
      <c r="B99" s="348"/>
      <c r="C99" s="348"/>
      <c r="D99" s="348"/>
      <c r="E99" s="348"/>
      <c r="F99" s="348"/>
      <c r="G99" s="348"/>
    </row>
    <row r="100" spans="1:7">
      <c r="A100" s="356" t="s">
        <v>610</v>
      </c>
      <c r="B100" s="356"/>
      <c r="C100" s="154">
        <f>C97+C98</f>
        <v>0</v>
      </c>
      <c r="D100" s="154">
        <f t="shared" ref="D100:F100" si="32">D97+D98</f>
        <v>0</v>
      </c>
      <c r="E100" s="154">
        <f t="shared" si="32"/>
        <v>0</v>
      </c>
      <c r="F100" s="154">
        <f t="shared" si="32"/>
        <v>0</v>
      </c>
      <c r="G100" s="154">
        <f>G97+G98</f>
        <v>0</v>
      </c>
    </row>
    <row r="101" spans="1:7">
      <c r="A101" s="356" t="s">
        <v>98</v>
      </c>
      <c r="B101" s="356"/>
      <c r="C101" s="154">
        <v>0</v>
      </c>
      <c r="D101" s="154">
        <f>C102</f>
        <v>0</v>
      </c>
      <c r="E101" s="154">
        <f t="shared" ref="E101:G101" si="33">D102</f>
        <v>0</v>
      </c>
      <c r="F101" s="154">
        <f t="shared" si="33"/>
        <v>0</v>
      </c>
      <c r="G101" s="154">
        <f t="shared" si="33"/>
        <v>0</v>
      </c>
    </row>
    <row r="102" spans="1:7">
      <c r="A102" s="356" t="s">
        <v>89</v>
      </c>
      <c r="B102" s="356"/>
      <c r="C102" s="154">
        <f>C101+C100</f>
        <v>0</v>
      </c>
      <c r="D102" s="154">
        <f t="shared" ref="D102:G102" si="34">D101+D100</f>
        <v>0</v>
      </c>
      <c r="E102" s="154">
        <f t="shared" si="34"/>
        <v>0</v>
      </c>
      <c r="F102" s="154">
        <f t="shared" si="34"/>
        <v>0</v>
      </c>
      <c r="G102" s="154">
        <f t="shared" si="34"/>
        <v>0</v>
      </c>
    </row>
    <row r="104" spans="1:7" ht="28.95" customHeight="1">
      <c r="A104" s="354" t="s">
        <v>649</v>
      </c>
      <c r="B104" s="354"/>
      <c r="C104" s="354"/>
      <c r="D104" s="354"/>
      <c r="E104" s="354"/>
      <c r="F104" s="354"/>
      <c r="G104" s="354"/>
    </row>
    <row r="105" spans="1:7">
      <c r="A105" s="350" t="s">
        <v>546</v>
      </c>
      <c r="B105" s="352" t="s">
        <v>547</v>
      </c>
      <c r="C105" s="342" t="s">
        <v>81</v>
      </c>
      <c r="D105" s="343"/>
      <c r="E105" s="343"/>
      <c r="F105" s="343"/>
      <c r="G105" s="343"/>
    </row>
    <row r="106" spans="1:7">
      <c r="A106" s="351"/>
      <c r="B106" s="353"/>
      <c r="C106" s="151" t="s">
        <v>115</v>
      </c>
      <c r="D106" s="151" t="s">
        <v>116</v>
      </c>
      <c r="E106" s="151" t="s">
        <v>117</v>
      </c>
      <c r="F106" s="151" t="s">
        <v>118</v>
      </c>
      <c r="G106" s="151" t="s">
        <v>119</v>
      </c>
    </row>
    <row r="107" spans="1:7">
      <c r="A107" s="355" t="s">
        <v>611</v>
      </c>
      <c r="B107" s="355"/>
      <c r="C107" s="355"/>
      <c r="D107" s="355"/>
      <c r="E107" s="355"/>
      <c r="F107" s="355"/>
      <c r="G107" s="355"/>
    </row>
    <row r="108" spans="1:7">
      <c r="A108" s="1">
        <v>1</v>
      </c>
      <c r="B108" s="160" t="s">
        <v>612</v>
      </c>
      <c r="C108" s="161">
        <f>C40+C43+C46+C49+C52</f>
        <v>0</v>
      </c>
      <c r="D108" s="161">
        <f>D40+D43+D46+D49+D52</f>
        <v>0</v>
      </c>
      <c r="E108" s="161">
        <f>E40+E43+E46+E49+E52</f>
        <v>0</v>
      </c>
      <c r="F108" s="161">
        <f>F40+F43+F46+F49+F52</f>
        <v>0</v>
      </c>
      <c r="G108" s="161">
        <f>G40+G43+G46+G49+G52</f>
        <v>0</v>
      </c>
    </row>
    <row r="109" spans="1:7" ht="24">
      <c r="A109" s="1">
        <v>2</v>
      </c>
      <c r="B109" s="160" t="s">
        <v>154</v>
      </c>
      <c r="C109" s="162">
        <v>0</v>
      </c>
      <c r="D109" s="162">
        <v>0</v>
      </c>
      <c r="E109" s="162">
        <v>0</v>
      </c>
      <c r="F109" s="162">
        <v>0</v>
      </c>
      <c r="G109" s="162">
        <v>0</v>
      </c>
    </row>
    <row r="110" spans="1:7" ht="24">
      <c r="A110" s="1">
        <v>3</v>
      </c>
      <c r="B110" s="160" t="s">
        <v>613</v>
      </c>
      <c r="C110" s="162">
        <v>0</v>
      </c>
      <c r="D110" s="162">
        <v>0</v>
      </c>
      <c r="E110" s="162">
        <v>0</v>
      </c>
      <c r="F110" s="162">
        <v>0</v>
      </c>
      <c r="G110" s="162">
        <v>0</v>
      </c>
    </row>
    <row r="111" spans="1:7" ht="24">
      <c r="A111" s="1">
        <v>4</v>
      </c>
      <c r="B111" s="160" t="s">
        <v>614</v>
      </c>
      <c r="C111" s="162">
        <v>0</v>
      </c>
      <c r="D111" s="162">
        <v>0</v>
      </c>
      <c r="E111" s="162">
        <v>0</v>
      </c>
      <c r="F111" s="162">
        <v>0</v>
      </c>
      <c r="G111" s="162">
        <v>0</v>
      </c>
    </row>
    <row r="112" spans="1:7">
      <c r="A112" s="340" t="s">
        <v>615</v>
      </c>
      <c r="B112" s="340" t="s">
        <v>77</v>
      </c>
      <c r="C112" s="164">
        <f>SUM(C108:C111)</f>
        <v>0</v>
      </c>
      <c r="D112" s="164">
        <f t="shared" ref="D112:G112" si="35">SUM(D108:D111)</f>
        <v>0</v>
      </c>
      <c r="E112" s="164">
        <f t="shared" si="35"/>
        <v>0</v>
      </c>
      <c r="F112" s="164">
        <f t="shared" si="35"/>
        <v>0</v>
      </c>
      <c r="G112" s="164">
        <f t="shared" si="35"/>
        <v>0</v>
      </c>
    </row>
    <row r="113" spans="1:9">
      <c r="A113" s="349" t="s">
        <v>616</v>
      </c>
      <c r="B113" s="349"/>
      <c r="C113" s="349"/>
      <c r="D113" s="349"/>
      <c r="E113" s="349"/>
      <c r="F113" s="349"/>
      <c r="G113" s="349"/>
    </row>
    <row r="114" spans="1:9">
      <c r="A114" s="1">
        <v>5</v>
      </c>
      <c r="B114" s="160" t="s">
        <v>617</v>
      </c>
      <c r="C114" s="165">
        <f>C66+C69+C75+C72</f>
        <v>0</v>
      </c>
      <c r="D114" s="165">
        <f>D66+D69+D75+D72</f>
        <v>0</v>
      </c>
      <c r="E114" s="165">
        <f>E66+E69+E75+E72</f>
        <v>0</v>
      </c>
      <c r="F114" s="165">
        <f>F66+F69+F75+F72</f>
        <v>0</v>
      </c>
      <c r="G114" s="165">
        <f>G66+G69+G75+G72</f>
        <v>0</v>
      </c>
      <c r="I114" s="155"/>
    </row>
    <row r="115" spans="1:9">
      <c r="A115" s="1">
        <v>6</v>
      </c>
      <c r="B115" s="160" t="s">
        <v>618</v>
      </c>
      <c r="C115" s="165">
        <f>C77+C78</f>
        <v>0</v>
      </c>
      <c r="D115" s="165">
        <f>D77+D78</f>
        <v>0</v>
      </c>
      <c r="E115" s="165">
        <f>E77+E78</f>
        <v>0</v>
      </c>
      <c r="F115" s="165">
        <f>F77+F78</f>
        <v>0</v>
      </c>
      <c r="G115" s="165">
        <f>G77+G78</f>
        <v>0</v>
      </c>
    </row>
    <row r="116" spans="1:9">
      <c r="A116" s="1">
        <v>7</v>
      </c>
      <c r="B116" s="160" t="s">
        <v>619</v>
      </c>
      <c r="C116" s="166">
        <v>0</v>
      </c>
      <c r="D116" s="166">
        <v>0</v>
      </c>
      <c r="E116" s="166">
        <v>0</v>
      </c>
      <c r="F116" s="166">
        <v>0</v>
      </c>
      <c r="G116" s="166">
        <v>0</v>
      </c>
    </row>
    <row r="117" spans="1:9" ht="24">
      <c r="A117" s="1">
        <v>8</v>
      </c>
      <c r="B117" s="160" t="s">
        <v>596</v>
      </c>
      <c r="C117" s="165">
        <f>C80</f>
        <v>0</v>
      </c>
      <c r="D117" s="165">
        <f>D80</f>
        <v>0</v>
      </c>
      <c r="E117" s="165">
        <f>E80</f>
        <v>0</v>
      </c>
      <c r="F117" s="165">
        <f>F80</f>
        <v>0</v>
      </c>
      <c r="G117" s="165">
        <f>G80</f>
        <v>0</v>
      </c>
    </row>
    <row r="118" spans="1:9">
      <c r="A118" s="340" t="s">
        <v>620</v>
      </c>
      <c r="B118" s="340"/>
      <c r="C118" s="163">
        <f>SUM(C114:C117)</f>
        <v>0</v>
      </c>
      <c r="D118" s="163">
        <f t="shared" ref="D118:G118" si="36">SUM(D114:D117)</f>
        <v>0</v>
      </c>
      <c r="E118" s="163">
        <f t="shared" si="36"/>
        <v>0</v>
      </c>
      <c r="F118" s="163">
        <f t="shared" si="36"/>
        <v>0</v>
      </c>
      <c r="G118" s="163">
        <f t="shared" si="36"/>
        <v>0</v>
      </c>
    </row>
    <row r="119" spans="1:9">
      <c r="A119" s="340" t="s">
        <v>621</v>
      </c>
      <c r="B119" s="340" t="s">
        <v>622</v>
      </c>
      <c r="C119" s="163">
        <f>C112-C118</f>
        <v>0</v>
      </c>
      <c r="D119" s="163">
        <f t="shared" ref="D119:G119" si="37">D112-D118</f>
        <v>0</v>
      </c>
      <c r="E119" s="163">
        <f t="shared" si="37"/>
        <v>0</v>
      </c>
      <c r="F119" s="163">
        <f t="shared" si="37"/>
        <v>0</v>
      </c>
      <c r="G119" s="163">
        <f t="shared" si="37"/>
        <v>0</v>
      </c>
    </row>
    <row r="120" spans="1:9">
      <c r="A120" s="349" t="s">
        <v>623</v>
      </c>
      <c r="B120" s="349"/>
      <c r="C120" s="349"/>
      <c r="D120" s="349"/>
      <c r="E120" s="349"/>
      <c r="F120" s="349"/>
      <c r="G120" s="349"/>
    </row>
    <row r="121" spans="1:9">
      <c r="A121" s="340" t="s">
        <v>624</v>
      </c>
      <c r="B121" s="340" t="s">
        <v>624</v>
      </c>
      <c r="C121" s="163">
        <f>C57</f>
        <v>0</v>
      </c>
      <c r="D121" s="163">
        <f>D57</f>
        <v>0</v>
      </c>
      <c r="E121" s="163">
        <f>E57</f>
        <v>0</v>
      </c>
      <c r="F121" s="163">
        <f>F57</f>
        <v>0</v>
      </c>
      <c r="G121" s="163">
        <f>G57</f>
        <v>0</v>
      </c>
    </row>
    <row r="122" spans="1:9">
      <c r="A122" s="349" t="s">
        <v>625</v>
      </c>
      <c r="B122" s="349"/>
      <c r="C122" s="349"/>
      <c r="D122" s="349"/>
      <c r="E122" s="349"/>
      <c r="F122" s="349"/>
      <c r="G122" s="349"/>
    </row>
    <row r="123" spans="1:9">
      <c r="A123" s="1">
        <v>9</v>
      </c>
      <c r="B123" s="160" t="s">
        <v>599</v>
      </c>
      <c r="C123" s="165">
        <f>C124+C125+C126</f>
        <v>0</v>
      </c>
      <c r="D123" s="165">
        <f t="shared" ref="D123:G123" si="38">D124+D125+D126</f>
        <v>0</v>
      </c>
      <c r="E123" s="165">
        <f t="shared" si="38"/>
        <v>0</v>
      </c>
      <c r="F123" s="165">
        <f t="shared" si="38"/>
        <v>0</v>
      </c>
      <c r="G123" s="165">
        <f t="shared" si="38"/>
        <v>0</v>
      </c>
    </row>
    <row r="124" spans="1:9">
      <c r="A124" s="1"/>
      <c r="B124" s="11" t="s">
        <v>600</v>
      </c>
      <c r="C124" s="167">
        <f t="shared" ref="C124:G127" si="39">C84</f>
        <v>0</v>
      </c>
      <c r="D124" s="167">
        <f t="shared" si="39"/>
        <v>0</v>
      </c>
      <c r="E124" s="167">
        <f t="shared" si="39"/>
        <v>0</v>
      </c>
      <c r="F124" s="167">
        <f t="shared" si="39"/>
        <v>0</v>
      </c>
      <c r="G124" s="167">
        <f t="shared" si="39"/>
        <v>0</v>
      </c>
    </row>
    <row r="125" spans="1:9" ht="24">
      <c r="A125" s="1"/>
      <c r="B125" s="11" t="s">
        <v>601</v>
      </c>
      <c r="C125" s="167">
        <f t="shared" si="39"/>
        <v>0</v>
      </c>
      <c r="D125" s="167">
        <f t="shared" si="39"/>
        <v>0</v>
      </c>
      <c r="E125" s="167">
        <f t="shared" si="39"/>
        <v>0</v>
      </c>
      <c r="F125" s="167">
        <f t="shared" si="39"/>
        <v>0</v>
      </c>
      <c r="G125" s="167">
        <f t="shared" si="39"/>
        <v>0</v>
      </c>
    </row>
    <row r="126" spans="1:9">
      <c r="A126" s="1"/>
      <c r="B126" s="11" t="s">
        <v>602</v>
      </c>
      <c r="C126" s="167">
        <f t="shared" si="39"/>
        <v>0</v>
      </c>
      <c r="D126" s="167">
        <f t="shared" si="39"/>
        <v>0</v>
      </c>
      <c r="E126" s="167">
        <f t="shared" si="39"/>
        <v>0</v>
      </c>
      <c r="F126" s="167">
        <f t="shared" si="39"/>
        <v>0</v>
      </c>
      <c r="G126" s="167">
        <f t="shared" si="39"/>
        <v>0</v>
      </c>
    </row>
    <row r="127" spans="1:9">
      <c r="A127" s="1">
        <v>10</v>
      </c>
      <c r="B127" s="160" t="s">
        <v>626</v>
      </c>
      <c r="C127" s="167">
        <f t="shared" si="39"/>
        <v>0</v>
      </c>
      <c r="D127" s="167">
        <f t="shared" si="39"/>
        <v>0</v>
      </c>
      <c r="E127" s="167">
        <f t="shared" si="39"/>
        <v>0</v>
      </c>
      <c r="F127" s="167">
        <f t="shared" si="39"/>
        <v>0</v>
      </c>
      <c r="G127" s="167">
        <f t="shared" si="39"/>
        <v>0</v>
      </c>
    </row>
    <row r="128" spans="1:9">
      <c r="A128" s="340" t="s">
        <v>627</v>
      </c>
      <c r="B128" s="340"/>
      <c r="C128" s="163">
        <f>C123+C127</f>
        <v>0</v>
      </c>
      <c r="D128" s="163">
        <f t="shared" ref="D128:G128" si="40">D123+D127</f>
        <v>0</v>
      </c>
      <c r="E128" s="163">
        <f t="shared" si="40"/>
        <v>0</v>
      </c>
      <c r="F128" s="163">
        <f t="shared" si="40"/>
        <v>0</v>
      </c>
      <c r="G128" s="163">
        <f t="shared" si="40"/>
        <v>0</v>
      </c>
    </row>
    <row r="129" spans="1:7">
      <c r="A129" s="340" t="s">
        <v>628</v>
      </c>
      <c r="B129" s="340" t="s">
        <v>626</v>
      </c>
      <c r="C129" s="163">
        <f>C121-C128</f>
        <v>0</v>
      </c>
      <c r="D129" s="163">
        <f t="shared" ref="D129:G129" si="41">D121-D128</f>
        <v>0</v>
      </c>
      <c r="E129" s="163">
        <f t="shared" si="41"/>
        <v>0</v>
      </c>
      <c r="F129" s="163">
        <f t="shared" si="41"/>
        <v>0</v>
      </c>
      <c r="G129" s="163">
        <f t="shared" si="41"/>
        <v>0</v>
      </c>
    </row>
    <row r="130" spans="1:7">
      <c r="A130" s="12"/>
      <c r="B130" s="163" t="s">
        <v>629</v>
      </c>
      <c r="C130" s="163">
        <f>C119+C129</f>
        <v>0</v>
      </c>
      <c r="D130" s="163">
        <f t="shared" ref="D130:G130" si="42">D119+D129</f>
        <v>0</v>
      </c>
      <c r="E130" s="163">
        <f t="shared" si="42"/>
        <v>0</v>
      </c>
      <c r="F130" s="163">
        <f t="shared" si="42"/>
        <v>0</v>
      </c>
      <c r="G130" s="163">
        <f t="shared" si="42"/>
        <v>0</v>
      </c>
    </row>
    <row r="131" spans="1:7">
      <c r="A131" s="9"/>
      <c r="B131" s="168" t="s">
        <v>630</v>
      </c>
      <c r="C131" s="169">
        <f>C112+C121</f>
        <v>0</v>
      </c>
      <c r="D131" s="169">
        <f t="shared" ref="D131:G131" si="43">D112+D121</f>
        <v>0</v>
      </c>
      <c r="E131" s="169">
        <f t="shared" si="43"/>
        <v>0</v>
      </c>
      <c r="F131" s="169">
        <f t="shared" si="43"/>
        <v>0</v>
      </c>
      <c r="G131" s="169">
        <f t="shared" si="43"/>
        <v>0</v>
      </c>
    </row>
    <row r="132" spans="1:7">
      <c r="A132" s="9"/>
      <c r="B132" s="170" t="s">
        <v>631</v>
      </c>
      <c r="C132" s="169">
        <f>C118+C128</f>
        <v>0</v>
      </c>
      <c r="D132" s="169">
        <f t="shared" ref="D132:G132" si="44">D118+D128</f>
        <v>0</v>
      </c>
      <c r="E132" s="169">
        <f t="shared" si="44"/>
        <v>0</v>
      </c>
      <c r="F132" s="169">
        <f t="shared" si="44"/>
        <v>0</v>
      </c>
      <c r="G132" s="169">
        <f t="shared" si="44"/>
        <v>0</v>
      </c>
    </row>
    <row r="133" spans="1:7">
      <c r="A133" s="340" t="s">
        <v>632</v>
      </c>
      <c r="B133" s="340" t="s">
        <v>626</v>
      </c>
      <c r="C133" s="163">
        <f>C131-C132</f>
        <v>0</v>
      </c>
      <c r="D133" s="163">
        <f t="shared" ref="D133:G133" si="45">D131-D132</f>
        <v>0</v>
      </c>
      <c r="E133" s="163">
        <f t="shared" si="45"/>
        <v>0</v>
      </c>
      <c r="F133" s="163">
        <f t="shared" si="45"/>
        <v>0</v>
      </c>
      <c r="G133" s="163">
        <f t="shared" si="45"/>
        <v>0</v>
      </c>
    </row>
    <row r="134" spans="1:7">
      <c r="A134" s="1">
        <v>11</v>
      </c>
      <c r="B134" s="160" t="s">
        <v>635</v>
      </c>
      <c r="C134" s="21">
        <v>0</v>
      </c>
      <c r="D134" s="21">
        <v>0</v>
      </c>
      <c r="E134" s="21">
        <v>0</v>
      </c>
      <c r="F134" s="21">
        <v>0</v>
      </c>
      <c r="G134" s="21">
        <v>0</v>
      </c>
    </row>
    <row r="135" spans="1:7">
      <c r="A135" s="1">
        <v>12</v>
      </c>
      <c r="B135" s="160" t="s">
        <v>176</v>
      </c>
      <c r="C135" s="21">
        <v>0</v>
      </c>
      <c r="D135" s="21">
        <v>0</v>
      </c>
      <c r="E135" s="21">
        <v>0</v>
      </c>
      <c r="F135" s="21">
        <v>0</v>
      </c>
      <c r="G135" s="21">
        <v>0</v>
      </c>
    </row>
    <row r="136" spans="1:7">
      <c r="A136" s="1">
        <v>13</v>
      </c>
      <c r="B136" s="160" t="s">
        <v>150</v>
      </c>
      <c r="C136" s="21">
        <v>0</v>
      </c>
      <c r="D136" s="21">
        <v>0</v>
      </c>
      <c r="E136" s="21">
        <v>0</v>
      </c>
      <c r="F136" s="21">
        <v>0</v>
      </c>
      <c r="G136" s="21">
        <v>0</v>
      </c>
    </row>
    <row r="137" spans="1:7">
      <c r="A137" s="340" t="s">
        <v>633</v>
      </c>
      <c r="B137" s="340"/>
      <c r="C137" s="163">
        <f>C133-C134-C135-C136</f>
        <v>0</v>
      </c>
      <c r="D137" s="163">
        <f t="shared" ref="D137:G137" si="46">D133-D134-D135-D136</f>
        <v>0</v>
      </c>
      <c r="E137" s="163">
        <f t="shared" si="46"/>
        <v>0</v>
      </c>
      <c r="F137" s="163">
        <f t="shared" si="46"/>
        <v>0</v>
      </c>
      <c r="G137" s="163">
        <f t="shared" si="46"/>
        <v>0</v>
      </c>
    </row>
  </sheetData>
  <sheetProtection algorithmName="SHA-512" hashValue="M+WMdooTR5Dzaa2Xo1cfE5dBBmu+nMQEW93PVvfJ80J382t+va3fhoOVGeDAcKAmo0p4aQ1yr/v+3FnpaQJxyA==" saltValue="xZJ3MS7QWckKgjt5zHdZNw==" spinCount="100000" sheet="1" objects="1" scenarios="1" formatColumns="0"/>
  <mergeCells count="46">
    <mergeCell ref="A1:E1"/>
    <mergeCell ref="A4:A5"/>
    <mergeCell ref="B4:B5"/>
    <mergeCell ref="A35:B35"/>
    <mergeCell ref="A7:B7"/>
    <mergeCell ref="A14:B14"/>
    <mergeCell ref="A15:B15"/>
    <mergeCell ref="A22:B22"/>
    <mergeCell ref="A23:B23"/>
    <mergeCell ref="A25:B25"/>
    <mergeCell ref="A27:B27"/>
    <mergeCell ref="A28:B28"/>
    <mergeCell ref="A33:B33"/>
    <mergeCell ref="A34:B34"/>
    <mergeCell ref="A62:B62"/>
    <mergeCell ref="A88:B88"/>
    <mergeCell ref="A89:B89"/>
    <mergeCell ref="A90:B90"/>
    <mergeCell ref="A96:B96"/>
    <mergeCell ref="A97:B97"/>
    <mergeCell ref="A98:B98"/>
    <mergeCell ref="A100:B100"/>
    <mergeCell ref="A101:B101"/>
    <mergeCell ref="A102:B102"/>
    <mergeCell ref="A105:A106"/>
    <mergeCell ref="B105:B106"/>
    <mergeCell ref="A112:B112"/>
    <mergeCell ref="A104:G104"/>
    <mergeCell ref="C105:G105"/>
    <mergeCell ref="A107:G107"/>
    <mergeCell ref="A128:B128"/>
    <mergeCell ref="A129:B129"/>
    <mergeCell ref="A133:B133"/>
    <mergeCell ref="A137:B137"/>
    <mergeCell ref="A3:G3"/>
    <mergeCell ref="C4:G4"/>
    <mergeCell ref="A6:G6"/>
    <mergeCell ref="A24:G24"/>
    <mergeCell ref="A36:G36"/>
    <mergeCell ref="A99:G99"/>
    <mergeCell ref="A118:B118"/>
    <mergeCell ref="A119:B119"/>
    <mergeCell ref="A121:B121"/>
    <mergeCell ref="A113:G113"/>
    <mergeCell ref="A120:G120"/>
    <mergeCell ref="A122:G122"/>
  </mergeCells>
  <dataValidations count="1">
    <dataValidation errorStyle="information" allowBlank="1" showInputMessage="1" showErrorMessage="1" sqref="HN10:HO13 RJ10:RK13 ABF10:ABG13 ALB10:ALC13 AUX10:AUY13 BET10:BEU13 BOP10:BOQ13 BYL10:BYM13 CIH10:CII13 CSD10:CSE13 DBZ10:DCA13 DLV10:DLW13 DVR10:DVS13 EFN10:EFO13 EPJ10:EPK13 EZF10:EZG13 FJB10:FJC13 FSX10:FSY13 GCT10:GCU13 GMP10:GMQ13 GWL10:GWM13 HGH10:HGI13 HQD10:HQE13 HZZ10:IAA13 IJV10:IJW13 ITR10:ITS13 JDN10:JDO13 JNJ10:JNK13 JXF10:JXG13 KHB10:KHC13 KQX10:KQY13 LAT10:LAU13 LKP10:LKQ13 LUL10:LUM13 MEH10:MEI13 MOD10:MOE13 MXZ10:MYA13 NHV10:NHW13 NRR10:NRS13 OBN10:OBO13 OLJ10:OLK13 OVF10:OVG13 PFB10:PFC13 POX10:POY13 PYT10:PYU13 QIP10:QIQ13 QSL10:QSM13 RCH10:RCI13 RMD10:RME13 RVZ10:RWA13 SFV10:SFW13 SPR10:SPS13 SZN10:SZO13 TJJ10:TJK13 TTF10:TTG13 UDB10:UDC13 UMX10:UMY13 UWT10:UWU13 VGP10:VGQ13 VQL10:VQM13 WAH10:WAI13 WKD10:WKE13 WTZ10:WUA13 HN8:HO8 HM100:HO100 RI100:RK100 ABE100:ABG100 ALA100:ALC100 AUW100:AUY100 BES100:BEU100 BOO100:BOQ100 BYK100:BYM100 CIG100:CII100 CSC100:CSE100 DBY100:DCA100 DLU100:DLW100 DVQ100:DVS100 EFM100:EFO100 EPI100:EPK100 EZE100:EZG100 FJA100:FJC100 FSW100:FSY100 GCS100:GCU100 GMO100:GMQ100 GWK100:GWM100 HGG100:HGI100 HQC100:HQE100 HZY100:IAA100 IJU100:IJW100 ITQ100:ITS100 JDM100:JDO100 JNI100:JNK100 JXE100:JXG100 KHA100:KHC100 KQW100:KQY100 LAS100:LAU100 LKO100:LKQ100 LUK100:LUM100 MEG100:MEI100 MOC100:MOE100 MXY100:MYA100 NHU100:NHW100 NRQ100:NRS100 OBM100:OBO100 OLI100:OLK100 OVE100:OVG100 PFA100:PFC100 POW100:POY100 PYS100:PYU100 QIO100:QIQ100 QSK100:QSM100 RCG100:RCI100 RMC100:RME100 RVY100:RWA100 SFU100:SFW100 SPQ100:SPS100 SZM100:SZO100 TJI100:TJK100 TTE100:TTG100 UDA100:UDC100 UMW100:UMY100 UWS100:UWU100 VGO100:VGQ100 VQK100:VQM100 WAG100:WAI100 WKC100:WKE100 WTY100:WUA100 HN74:HO76 RJ74:RK76 ABF74:ABG76 ALB74:ALC76 AUX74:AUY76 BET74:BEU76 BOP74:BOQ76 BYL74:BYM76 CIH74:CII76 CSD74:CSE76 DBZ74:DCA76 DLV74:DLW76 DVR74:DVS76 EFN74:EFO76 EPJ74:EPK76 EZF74:EZG76 FJB74:FJC76 FSX74:FSY76 GCT74:GCU76 GMP74:GMQ76 GWL74:GWM76 HGH74:HGI76 HQD74:HQE76 HZZ74:IAA76 IJV74:IJW76 ITR74:ITS76 JDN74:JDO76 JNJ74:JNK76 JXF74:JXG76 KHB74:KHC76 KQX74:KQY76 LAT74:LAU76 LKP74:LKQ76 LUL74:LUM76 MEH74:MEI76 MOD74:MOE76 MXZ74:MYA76 NHV74:NHW76 NRR74:NRS76 OBN74:OBO76 OLJ74:OLK76 OVF74:OVG76 PFB74:PFC76 POX74:POY76 PYT74:PYU76 QIP74:QIQ76 QSL74:QSM76 RCH74:RCI76 RMD74:RME76 RVZ74:RWA76 SFV74:SFW76 SPR74:SPS76 SZN74:SZO76 TJJ74:TJK76 TTF74:TTG76 UDB74:UDC76 UMX74:UMY76 UWT74:UWU76 VGP74:VGQ76 VQL74:VQM76 WAH74:WAI76 WKD74:WKE76 WTZ74:WUA76 HN29:HO32 RJ29:RK32 ABF29:ABG32 ALB29:ALC32 AUX29:AUY32 BET29:BEU32 BOP29:BOQ32 BYL29:BYM32 CIH29:CII32 CSD29:CSE32 DBZ29:DCA32 DLV29:DLW32 DVR29:DVS32 EFN29:EFO32 EPJ29:EPK32 EZF29:EZG32 FJB29:FJC32 FSX29:FSY32 GCT29:GCU32 GMP29:GMQ32 GWL29:GWM32 HGH29:HGI32 HQD29:HQE32 HZZ29:IAA32 IJV29:IJW32 ITR29:ITS32 JDN29:JDO32 JNJ29:JNK32 JXF29:JXG32 KHB29:KHC32 KQX29:KQY32 LAT29:LAU32 LKP29:LKQ32 LUL29:LUM32 MEH29:MEI32 MOD29:MOE32 MXZ29:MYA32 NHV29:NHW32 NRR29:NRS32 OBN29:OBO32 OLJ29:OLK32 OVF29:OVG32 PFB29:PFC32 POX29:POY32 PYT29:PYU32 QIP29:QIQ32 QSL29:QSM32 RCH29:RCI32 RMD29:RME32 RVZ29:RWA32 SFV29:SFW32 SPR29:SPS32 SZN29:SZO32 TJJ29:TJK32 TTF29:TTG32 UDB29:UDC32 UMX29:UMY32 UWT29:UWU32 VGP29:VGQ32 VQL29:VQM32 WAH29:WAI32 WKD29:WKE32 WTZ29:WUA32 WTZ26:WUA26 WTZ8:WUA8 WKD26:WKE26 WKD8:WKE8 WAH26:WAI26 WAH8:WAI8 VQL26:VQM26 VQL8:VQM8 VGP26:VGQ26 VGP8:VGQ8 UWT26:UWU26 UWT8:UWU8 UMX26:UMY26 UMX8:UMY8 UDB26:UDC26 UDB8:UDC8 TTF26:TTG26 TTF8:TTG8 TJJ26:TJK26 TJJ8:TJK8 SZN26:SZO26 SZN8:SZO8 SPR26:SPS26 SPR8:SPS8 SFV26:SFW26 SFV8:SFW8 RVZ26:RWA26 RVZ8:RWA8 RMD26:RME26 RMD8:RME8 RCH26:RCI26 RCH8:RCI8 QSL26:QSM26 QSL8:QSM8 QIP26:QIQ26 QIP8:QIQ8 PYT26:PYU26 PYT8:PYU8 POX26:POY26 POX8:POY8 PFB26:PFC26 PFB8:PFC8 OVF26:OVG26 OVF8:OVG8 OLJ26:OLK26 OLJ8:OLK8 OBN26:OBO26 OBN8:OBO8 NRR26:NRS26 NRR8:NRS8 NHV26:NHW26 NHV8:NHW8 MXZ26:MYA26 MXZ8:MYA8 MOD26:MOE26 MOD8:MOE8 MEH26:MEI26 MEH8:MEI8 LUL26:LUM26 LUL8:LUM8 LKP26:LKQ26 LKP8:LKQ8 LAT26:LAU26 LAT8:LAU8 KQX26:KQY26 KQX8:KQY8 KHB26:KHC26 KHB8:KHC8 JXF26:JXG26 JXF8:JXG8 JNJ26:JNK26 JNJ8:JNK8 JDN26:JDO26 JDN8:JDO8 ITR26:ITS26 ITR8:ITS8 IJV26:IJW26 IJV8:IJW8 HZZ26:IAA26 HZZ8:IAA8 HQD26:HQE26 HQD8:HQE8 HGH26:HGI26 HGH8:HGI8 GWL26:GWM26 GWL8:GWM8 GMP26:GMQ26 GMP8:GMQ8 GCT26:GCU26 GCT8:GCU8 FSX26:FSY26 FSX8:FSY8 FJB26:FJC26 FJB8:FJC8 EZF26:EZG26 EZF8:EZG8 EPJ26:EPK26 EPJ8:EPK8 EFN26:EFO26 EFN8:EFO8 DVR26:DVS26 DVR8:DVS8 DLV26:DLW26 DLV8:DLW8 DBZ26:DCA26 DBZ8:DCA8 CSD26:CSE26 CSD8:CSE8 CIH26:CII26 CIH8:CII8 BYL26:BYM26 BYL8:BYM8 BOP26:BOQ26 BOP8:BOQ8 BET26:BEU26 BET8:BEU8 AUX26:AUY26 AUX8:AUY8 ALB26:ALC26 ALB8:ALC8 ABF26:ABG26 ABF8:ABG8 RJ26:RK26 RJ8:RK8 HN26:HO26 HM21:HO21 HM93:HO98 RI21:RK21 RI93:RK98 ABE21:ABG21 ABE93:ABG98 ALA21:ALC21 ALA93:ALC98 AUW21:AUY21 AUW93:AUY98 BES21:BEU21 BES93:BEU98 BOO21:BOQ21 BOO93:BOQ98 BYK21:BYM21 BYK93:BYM98 CIG21:CII21 CIG93:CII98 CSC21:CSE21 CSC93:CSE98 DBY21:DCA21 DBY93:DCA98 DLU21:DLW21 DLU93:DLW98 DVQ21:DVS21 DVQ93:DVS98 EFM21:EFO21 EFM93:EFO98 EPI21:EPK21 EPI93:EPK98 EZE21:EZG21 EZE93:EZG98 FJA21:FJC21 FJA93:FJC98 FSW21:FSY21 FSW93:FSY98 GCS21:GCU21 GCS93:GCU98 GMO21:GMQ21 GMO93:GMQ98 GWK21:GWM21 GWK93:GWM98 HGG21:HGI21 HGG93:HGI98 HQC21:HQE21 HQC93:HQE98 HZY21:IAA21 HZY93:IAA98 IJU21:IJW21 IJU93:IJW98 ITQ21:ITS21 ITQ93:ITS98 JDM21:JDO21 JDM93:JDO98 JNI21:JNK21 JNI93:JNK98 JXE21:JXG21 JXE93:JXG98 KHA21:KHC21 KHA93:KHC98 KQW21:KQY21 KQW93:KQY98 LAS21:LAU21 LAS93:LAU98 LKO21:LKQ21 LKO93:LKQ98 LUK21:LUM21 LUK93:LUM98 MEG21:MEI21 MEG93:MEI98 MOC21:MOE21 MOC93:MOE98 MXY21:MYA21 MXY93:MYA98 NHU21:NHW21 NHU93:NHW98 NRQ21:NRS21 NRQ93:NRS98 OBM21:OBO21 OBM93:OBO98 OLI21:OLK21 OLI93:OLK98 OVE21:OVG21 OVE93:OVG98 PFA21:PFC21 PFA93:PFC98 POW21:POY21 POW93:POY98 PYS21:PYU21 PYS93:PYU98 QIO21:QIQ21 QIO93:QIQ98 QSK21:QSM21 QSK93:QSM98 RCG21:RCI21 RCG93:RCI98 RMC21:RME21 RMC93:RME98 RVY21:RWA21 RVY93:RWA98 SFU21:SFW21 SFU93:SFW98 SPQ21:SPS21 SPQ93:SPS98 SZM21:SZO21 SZM93:SZO98 TJI21:TJK21 TJI93:TJK98 TTE21:TTG21 TTE93:TTG98 UDA21:UDC21 UDA93:UDC98 UMW21:UMY21 UMW93:UMY98 UWS21:UWU21 UWS93:UWU98 VGO21:VGQ21 VGO93:VGQ98 VQK21:VQM21 VQK93:VQM98 WAG21:WAI21 WAG93:WAI98 WKC21:WKE21 WKC93:WKE98 WTY21:WUA21 WTY93:WUA98 C21:G21 C82:G83 C89:G89 WTY82:WUA89 C100:G100 WKC82:WKE89 WAG82:WAI89 VQK82:VQM89 VGO82:VGQ89 UWS82:UWU89 UMW82:UMY89 UDA82:UDC89 TTE82:TTG89 TJI82:TJK89 SZM82:SZO89 SPQ82:SPS89 SFU82:SFW89 RVY82:RWA89 RMC82:RME89 RCG82:RCI89 QSK82:QSM89 QIO82:QIQ89 PYS82:PYU89 POW82:POY89 PFA82:PFC89 OVE82:OVG89 OLI82:OLK89 OBM82:OBO89 NRQ82:NRS89 NHU82:NHW89 MXY82:MYA89 MOC82:MOE89 MEG82:MEI89 LUK82:LUM89 LKO82:LKQ89 LAS82:LAU89 KQW82:KQY89 KHA82:KHC89 JXE82:JXG89 JNI82:JNK89 JDM82:JDO89 ITQ82:ITS89 IJU82:IJW89 HZY82:IAA89 HQC82:HQE89 HGG82:HGI89 GWK82:GWM89 GMO82:GMQ89 GCS82:GCU89 FSW82:FSY89 FJA82:FJC89 EZE82:EZG89 EPI82:EPK89 EFM82:EFO89 DVQ82:DVS89 DLU82:DLW89 DBY82:DCA89 CSC82:CSE89 CIG82:CII89 BYK82:BYM89 BOO82:BOQ89 BES82:BEU89 AUW82:AUY89 ALA82:ALC89 ABE82:ABG89 RI82:RK89 HM82:HO89 C96:G98" xr:uid="{2DF8D011-844B-4410-A10A-4ED7D26CDCC9}"/>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A8CC2-E9C8-4D04-AEC4-BCF12E304004}">
  <dimension ref="B1:AT34"/>
  <sheetViews>
    <sheetView topLeftCell="O1" workbookViewId="0">
      <selection activeCell="O1" sqref="A1:XFD1048576"/>
    </sheetView>
  </sheetViews>
  <sheetFormatPr defaultRowHeight="13.8"/>
  <sheetData>
    <row r="1" spans="2:46" ht="14.4">
      <c r="B1" s="271"/>
      <c r="C1" s="271"/>
      <c r="D1" s="271"/>
      <c r="E1" s="271"/>
      <c r="F1" s="271"/>
      <c r="G1" s="271"/>
      <c r="H1" s="271"/>
      <c r="I1" s="271"/>
      <c r="J1" s="271"/>
      <c r="K1" s="271"/>
      <c r="L1" s="271"/>
      <c r="M1" s="271"/>
      <c r="N1" s="271"/>
      <c r="O1" s="271"/>
      <c r="P1" s="271"/>
      <c r="Q1" s="271"/>
      <c r="R1" s="271"/>
      <c r="S1" s="271"/>
      <c r="T1" s="271"/>
      <c r="U1" s="271"/>
      <c r="V1" s="271"/>
      <c r="W1" s="271"/>
      <c r="X1" s="271"/>
      <c r="Y1" s="271"/>
      <c r="Z1" s="271"/>
      <c r="AA1" s="271"/>
      <c r="AB1" s="271"/>
      <c r="AC1" s="271"/>
      <c r="AD1" s="271"/>
      <c r="AE1" s="271"/>
      <c r="AF1" s="271"/>
      <c r="AG1" s="271"/>
      <c r="AH1" s="271"/>
      <c r="AI1" s="271"/>
      <c r="AJ1" s="271"/>
      <c r="AK1" s="271"/>
      <c r="AL1" s="271"/>
      <c r="AM1" s="271"/>
      <c r="AN1" s="271"/>
      <c r="AO1" s="271"/>
      <c r="AP1" s="271"/>
      <c r="AQ1" s="271"/>
      <c r="AR1" s="271"/>
      <c r="AS1" s="271"/>
      <c r="AT1" s="271"/>
    </row>
    <row r="34" ht="13.5" customHeight="1"/>
  </sheetData>
  <pageMargins left="0.2" right="0" top="0" bottom="0"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12</vt:i4>
      </vt:variant>
      <vt:variant>
        <vt:lpstr>Zone denumite</vt:lpstr>
      </vt:variant>
      <vt:variant>
        <vt:i4>6</vt:i4>
      </vt:variant>
    </vt:vector>
  </HeadingPairs>
  <TitlesOfParts>
    <vt:vector size="18" baseType="lpstr">
      <vt:lpstr>LIST</vt:lpstr>
      <vt:lpstr>0-Instructiuni</vt:lpstr>
      <vt:lpstr>01-Bilant </vt:lpstr>
      <vt:lpstr>02-CPP</vt:lpstr>
      <vt:lpstr>03-Intreprindere in dificultate</vt:lpstr>
      <vt:lpstr>04- Buget Cerere</vt:lpstr>
      <vt:lpstr>05-Buget-Categorii si cheltuiel</vt:lpstr>
      <vt:lpstr>06- Proiectii fin intreprindere</vt:lpstr>
      <vt:lpstr>07- Export SMIS</vt:lpstr>
      <vt:lpstr>08- Buget Sintetic</vt:lpstr>
      <vt:lpstr>09-Indicatori </vt:lpstr>
      <vt:lpstr>Foaie3</vt:lpstr>
      <vt:lpstr>'01-Bilant '!Zona_de_imprimat</vt:lpstr>
      <vt:lpstr>'03-Intreprindere in dificultate'!Zona_de_imprimat</vt:lpstr>
      <vt:lpstr>'04- Buget Cerere'!Zona_de_imprimat</vt:lpstr>
      <vt:lpstr>'08- Buget Sintetic'!Zona_de_imprimat</vt:lpstr>
      <vt:lpstr>'09-Indicatori '!Zona_de_imprimat</vt:lpstr>
      <vt:lpstr>'0-Instructiuni'!Zona_de_imprimat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2023-11-13T07:27:54Z</cp:lastPrinted>
  <dcterms:created xsi:type="dcterms:W3CDTF">2015-08-05T10:46:20Z</dcterms:created>
  <dcterms:modified xsi:type="dcterms:W3CDTF">2023-11-14T07:02:03Z</dcterms:modified>
</cp:coreProperties>
</file>